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2995" windowHeight="10545" activeTab="1"/>
  </bookViews>
  <sheets>
    <sheet name="PESFA Annex A" sheetId="2" r:id="rId1"/>
    <sheet name="PESFA Annex B Final" sheetId="1" r:id="rId2"/>
  </sheets>
  <definedNames>
    <definedName name="_xlnm._FilterDatabase" localSheetId="0" hidden="1">'PESFA Annex A'!$A$4:$J$16</definedName>
    <definedName name="_xlnm._FilterDatabase" localSheetId="1" hidden="1">'PESFA Annex B Final'!$A$4:$V$252</definedName>
    <definedName name="_xlnm.Print_Area" localSheetId="0">'PESFA Annex A'!$A$1:$J$16</definedName>
    <definedName name="_xlnm.Print_Area" localSheetId="1">'PESFA Annex B Final'!$A$1:$V$252</definedName>
    <definedName name="_xlnm.Print_Titles" localSheetId="1">'PESFA Annex B Final'!$3:$4</definedName>
    <definedName name="Z_CCCEBFE9_7ED4_4493_B3D3_7963C69EBCB5_.wvu.FilterData" localSheetId="0" hidden="1">'PESFA Annex A'!$A$4:$J$16</definedName>
    <definedName name="Z_CCCEBFE9_7ED4_4493_B3D3_7963C69EBCB5_.wvu.FilterData" localSheetId="1" hidden="1">'PESFA Annex B Final'!$A$4:$J$252</definedName>
    <definedName name="Z_CCCEBFE9_7ED4_4493_B3D3_7963C69EBCB5_.wvu.PrintTitles" localSheetId="0" hidden="1">'PESFA Annex A'!$3:$4</definedName>
    <definedName name="Z_CCCEBFE9_7ED4_4493_B3D3_7963C69EBCB5_.wvu.PrintTitles" localSheetId="1" hidden="1">'PESFA Annex B Final'!$3:$4</definedName>
  </definedNames>
  <calcPr calcId="144525"/>
</workbook>
</file>

<file path=xl/calcChain.xml><?xml version="1.0" encoding="utf-8"?>
<calcChain xmlns="http://schemas.openxmlformats.org/spreadsheetml/2006/main">
  <c r="F16" i="2" l="1"/>
  <c r="J15" i="2" s="1"/>
  <c r="G15" i="2"/>
  <c r="F15" i="2"/>
  <c r="F13" i="2"/>
  <c r="J12" i="2" s="1"/>
  <c r="G12" i="2"/>
  <c r="F12" i="2"/>
  <c r="F10" i="2"/>
  <c r="J9" i="2" s="1"/>
  <c r="G9" i="2"/>
  <c r="F9" i="2"/>
  <c r="F7" i="2"/>
  <c r="J6" i="2" s="1"/>
  <c r="G6" i="2"/>
  <c r="F6" i="2"/>
  <c r="V252" i="1"/>
  <c r="U252" i="1"/>
  <c r="S252" i="1"/>
  <c r="N252" i="1"/>
  <c r="L252" i="1"/>
  <c r="E252" i="1"/>
  <c r="T252" i="1" s="1"/>
  <c r="V251" i="1"/>
  <c r="U251" i="1"/>
  <c r="T251" i="1"/>
  <c r="S251" i="1"/>
  <c r="N251" i="1"/>
  <c r="L251" i="1"/>
  <c r="J251" i="1"/>
  <c r="G251" i="1"/>
  <c r="V250" i="1"/>
  <c r="U250" i="1"/>
  <c r="T250" i="1"/>
  <c r="S250" i="1"/>
  <c r="N250" i="1"/>
  <c r="L250" i="1"/>
  <c r="G250" i="1"/>
  <c r="J250" i="1" s="1"/>
  <c r="E250" i="1"/>
  <c r="V249" i="1"/>
  <c r="U249" i="1"/>
  <c r="S249" i="1"/>
  <c r="N249" i="1"/>
  <c r="L249" i="1"/>
  <c r="G249" i="1"/>
  <c r="J249" i="1" s="1"/>
  <c r="E249" i="1"/>
  <c r="T249" i="1" s="1"/>
  <c r="V248" i="1"/>
  <c r="U248" i="1"/>
  <c r="T248" i="1"/>
  <c r="S248" i="1"/>
  <c r="N248" i="1"/>
  <c r="L248" i="1"/>
  <c r="G248" i="1"/>
  <c r="J248" i="1" s="1"/>
  <c r="V247" i="1"/>
  <c r="U247" i="1"/>
  <c r="S247" i="1"/>
  <c r="N247" i="1"/>
  <c r="L247" i="1"/>
  <c r="E247" i="1"/>
  <c r="T247" i="1" s="1"/>
  <c r="V246" i="1"/>
  <c r="U246" i="1"/>
  <c r="T246" i="1"/>
  <c r="S246" i="1"/>
  <c r="N246" i="1"/>
  <c r="L246" i="1"/>
  <c r="E246" i="1"/>
  <c r="G246" i="1" s="1"/>
  <c r="J246" i="1" s="1"/>
  <c r="V245" i="1"/>
  <c r="U245" i="1"/>
  <c r="V244" i="1"/>
  <c r="U244" i="1"/>
  <c r="T244" i="1"/>
  <c r="S244" i="1"/>
  <c r="N244" i="1"/>
  <c r="L244" i="1"/>
  <c r="E244" i="1"/>
  <c r="G244" i="1" s="1"/>
  <c r="J244" i="1" s="1"/>
  <c r="V243" i="1"/>
  <c r="U243" i="1"/>
  <c r="S243" i="1"/>
  <c r="N243" i="1"/>
  <c r="T243" i="1" s="1"/>
  <c r="L243" i="1"/>
  <c r="J243" i="1"/>
  <c r="G243" i="1"/>
  <c r="V242" i="1"/>
  <c r="U242" i="1"/>
  <c r="V241" i="1"/>
  <c r="U241" i="1"/>
  <c r="T241" i="1"/>
  <c r="S241" i="1"/>
  <c r="N241" i="1"/>
  <c r="L241" i="1"/>
  <c r="G241" i="1"/>
  <c r="J241" i="1" s="1"/>
  <c r="E241" i="1"/>
  <c r="V240" i="1"/>
  <c r="U240" i="1"/>
  <c r="S240" i="1"/>
  <c r="N240" i="1"/>
  <c r="L240" i="1"/>
  <c r="G240" i="1"/>
  <c r="J240" i="1" s="1"/>
  <c r="E240" i="1"/>
  <c r="T240" i="1" s="1"/>
  <c r="V239" i="1"/>
  <c r="U239" i="1"/>
  <c r="T239" i="1"/>
  <c r="S239" i="1"/>
  <c r="N239" i="1"/>
  <c r="L239" i="1"/>
  <c r="G239" i="1"/>
  <c r="J239" i="1" s="1"/>
  <c r="E239" i="1"/>
  <c r="V238" i="1"/>
  <c r="U238" i="1"/>
  <c r="S238" i="1"/>
  <c r="N238" i="1"/>
  <c r="L238" i="1"/>
  <c r="G238" i="1"/>
  <c r="J238" i="1" s="1"/>
  <c r="E238" i="1"/>
  <c r="T238" i="1" s="1"/>
  <c r="V237" i="1"/>
  <c r="U237" i="1"/>
  <c r="T237" i="1"/>
  <c r="S237" i="1"/>
  <c r="N237" i="1"/>
  <c r="L237" i="1"/>
  <c r="G237" i="1"/>
  <c r="J237" i="1" s="1"/>
  <c r="E237" i="1"/>
  <c r="V236" i="1"/>
  <c r="U236" i="1"/>
  <c r="S236" i="1"/>
  <c r="N236" i="1"/>
  <c r="L236" i="1"/>
  <c r="G236" i="1"/>
  <c r="J236" i="1" s="1"/>
  <c r="E236" i="1"/>
  <c r="T236" i="1" s="1"/>
  <c r="V235" i="1"/>
  <c r="U235" i="1"/>
  <c r="V234" i="1"/>
  <c r="U234" i="1"/>
  <c r="S234" i="1"/>
  <c r="N234" i="1"/>
  <c r="L234" i="1"/>
  <c r="G234" i="1"/>
  <c r="J234" i="1" s="1"/>
  <c r="E234" i="1"/>
  <c r="T234" i="1" s="1"/>
  <c r="V233" i="1"/>
  <c r="U233" i="1"/>
  <c r="V232" i="1"/>
  <c r="J232" i="1"/>
  <c r="G232" i="1"/>
  <c r="V231" i="1"/>
  <c r="U231" i="1"/>
  <c r="S231" i="1"/>
  <c r="N231" i="1"/>
  <c r="L231" i="1"/>
  <c r="G231" i="1"/>
  <c r="J231" i="1" s="1"/>
  <c r="E231" i="1"/>
  <c r="T231" i="1" s="1"/>
  <c r="V230" i="1"/>
  <c r="U230" i="1"/>
  <c r="T230" i="1"/>
  <c r="S230" i="1"/>
  <c r="N230" i="1"/>
  <c r="L230" i="1"/>
  <c r="G230" i="1"/>
  <c r="J230" i="1" s="1"/>
  <c r="E230" i="1"/>
  <c r="V229" i="1"/>
  <c r="U229" i="1"/>
  <c r="S229" i="1"/>
  <c r="N229" i="1"/>
  <c r="L229" i="1"/>
  <c r="G229" i="1"/>
  <c r="J229" i="1" s="1"/>
  <c r="E229" i="1"/>
  <c r="T229" i="1" s="1"/>
  <c r="V228" i="1"/>
  <c r="U228" i="1"/>
  <c r="T228" i="1"/>
  <c r="S228" i="1"/>
  <c r="N228" i="1"/>
  <c r="L228" i="1"/>
  <c r="G228" i="1"/>
  <c r="J228" i="1" s="1"/>
  <c r="E228" i="1"/>
  <c r="V227" i="1"/>
  <c r="U227" i="1"/>
  <c r="S227" i="1"/>
  <c r="N227" i="1"/>
  <c r="L227" i="1"/>
  <c r="G227" i="1"/>
  <c r="J227" i="1" s="1"/>
  <c r="E227" i="1"/>
  <c r="T227" i="1" s="1"/>
  <c r="V226" i="1"/>
  <c r="U226" i="1"/>
  <c r="T226" i="1"/>
  <c r="S226" i="1"/>
  <c r="N226" i="1"/>
  <c r="L226" i="1"/>
  <c r="G226" i="1"/>
  <c r="J226" i="1" s="1"/>
  <c r="E226" i="1"/>
  <c r="V225" i="1"/>
  <c r="U225" i="1"/>
  <c r="S225" i="1"/>
  <c r="N225" i="1"/>
  <c r="L225" i="1"/>
  <c r="G225" i="1"/>
  <c r="J225" i="1" s="1"/>
  <c r="E225" i="1"/>
  <c r="T225" i="1" s="1"/>
  <c r="V224" i="1"/>
  <c r="U224" i="1"/>
  <c r="T224" i="1"/>
  <c r="S224" i="1"/>
  <c r="N224" i="1"/>
  <c r="L224" i="1"/>
  <c r="G224" i="1"/>
  <c r="J224" i="1" s="1"/>
  <c r="V223" i="1"/>
  <c r="U223" i="1"/>
  <c r="S223" i="1"/>
  <c r="N223" i="1"/>
  <c r="L223" i="1"/>
  <c r="E223" i="1"/>
  <c r="T223" i="1" s="1"/>
  <c r="V222" i="1"/>
  <c r="U222" i="1"/>
  <c r="T222" i="1"/>
  <c r="S222" i="1"/>
  <c r="N222" i="1"/>
  <c r="L222" i="1"/>
  <c r="E222" i="1"/>
  <c r="G222" i="1" s="1"/>
  <c r="J222" i="1" s="1"/>
  <c r="V221" i="1"/>
  <c r="U221" i="1"/>
  <c r="S221" i="1"/>
  <c r="N221" i="1"/>
  <c r="L221" i="1"/>
  <c r="E221" i="1"/>
  <c r="T221" i="1" s="1"/>
  <c r="V220" i="1"/>
  <c r="U220" i="1"/>
  <c r="T220" i="1"/>
  <c r="S220" i="1"/>
  <c r="N220" i="1"/>
  <c r="L220" i="1"/>
  <c r="J220" i="1"/>
  <c r="G220" i="1"/>
  <c r="V219" i="1"/>
  <c r="U219" i="1"/>
  <c r="T219" i="1"/>
  <c r="S219" i="1"/>
  <c r="N219" i="1"/>
  <c r="L219" i="1"/>
  <c r="G219" i="1"/>
  <c r="J219" i="1" s="1"/>
  <c r="E219" i="1"/>
  <c r="V218" i="1"/>
  <c r="U218" i="1"/>
  <c r="S218" i="1"/>
  <c r="N218" i="1"/>
  <c r="L218" i="1"/>
  <c r="G218" i="1"/>
  <c r="J218" i="1" s="1"/>
  <c r="E218" i="1"/>
  <c r="T218" i="1" s="1"/>
  <c r="V217" i="1"/>
  <c r="U217" i="1"/>
  <c r="V216" i="1"/>
  <c r="U216" i="1"/>
  <c r="S216" i="1"/>
  <c r="N216" i="1"/>
  <c r="L216" i="1"/>
  <c r="G216" i="1"/>
  <c r="J216" i="1" s="1"/>
  <c r="E216" i="1"/>
  <c r="T216" i="1" s="1"/>
  <c r="V215" i="1"/>
  <c r="U215" i="1"/>
  <c r="T215" i="1"/>
  <c r="S215" i="1"/>
  <c r="N215" i="1"/>
  <c r="L215" i="1"/>
  <c r="G215" i="1"/>
  <c r="J215" i="1" s="1"/>
  <c r="E215" i="1"/>
  <c r="V214" i="1"/>
  <c r="U214" i="1"/>
  <c r="S214" i="1"/>
  <c r="N214" i="1"/>
  <c r="L214" i="1"/>
  <c r="G214" i="1"/>
  <c r="J214" i="1" s="1"/>
  <c r="E214" i="1"/>
  <c r="T214" i="1" s="1"/>
  <c r="V213" i="1"/>
  <c r="U213" i="1"/>
  <c r="T213" i="1"/>
  <c r="S213" i="1"/>
  <c r="N213" i="1"/>
  <c r="L213" i="1"/>
  <c r="G213" i="1"/>
  <c r="J213" i="1" s="1"/>
  <c r="V212" i="1"/>
  <c r="U212" i="1"/>
  <c r="S212" i="1"/>
  <c r="N212" i="1"/>
  <c r="L212" i="1"/>
  <c r="E212" i="1"/>
  <c r="T212" i="1" s="1"/>
  <c r="V211" i="1"/>
  <c r="U211" i="1"/>
  <c r="T211" i="1"/>
  <c r="S211" i="1"/>
  <c r="N211" i="1"/>
  <c r="L211" i="1"/>
  <c r="E211" i="1"/>
  <c r="G211" i="1" s="1"/>
  <c r="J211" i="1" s="1"/>
  <c r="V210" i="1"/>
  <c r="U210" i="1"/>
  <c r="S210" i="1"/>
  <c r="N210" i="1"/>
  <c r="L210" i="1"/>
  <c r="E210" i="1"/>
  <c r="T210" i="1" s="1"/>
  <c r="V209" i="1"/>
  <c r="U209" i="1"/>
  <c r="T209" i="1"/>
  <c r="S209" i="1"/>
  <c r="N209" i="1"/>
  <c r="L209" i="1"/>
  <c r="E209" i="1"/>
  <c r="G209" i="1" s="1"/>
  <c r="J209" i="1" s="1"/>
  <c r="V208" i="1"/>
  <c r="U208" i="1"/>
  <c r="S208" i="1"/>
  <c r="N208" i="1"/>
  <c r="L208" i="1"/>
  <c r="E208" i="1"/>
  <c r="T208" i="1" s="1"/>
  <c r="V207" i="1"/>
  <c r="U207" i="1"/>
  <c r="T207" i="1"/>
  <c r="S207" i="1"/>
  <c r="N207" i="1"/>
  <c r="L207" i="1"/>
  <c r="E207" i="1"/>
  <c r="G207" i="1" s="1"/>
  <c r="J207" i="1" s="1"/>
  <c r="V206" i="1"/>
  <c r="U206" i="1"/>
  <c r="S206" i="1"/>
  <c r="N206" i="1"/>
  <c r="T206" i="1" s="1"/>
  <c r="L206" i="1"/>
  <c r="J206" i="1"/>
  <c r="G206" i="1"/>
  <c r="V205" i="1"/>
  <c r="U205" i="1"/>
  <c r="S205" i="1"/>
  <c r="N205" i="1"/>
  <c r="L205" i="1"/>
  <c r="G205" i="1"/>
  <c r="J205" i="1" s="1"/>
  <c r="E205" i="1"/>
  <c r="T205" i="1" s="1"/>
  <c r="V204" i="1"/>
  <c r="U204" i="1"/>
  <c r="T204" i="1"/>
  <c r="S204" i="1"/>
  <c r="N204" i="1"/>
  <c r="L204" i="1"/>
  <c r="G204" i="1"/>
  <c r="J204" i="1" s="1"/>
  <c r="E204" i="1"/>
  <c r="V203" i="1"/>
  <c r="U203" i="1"/>
  <c r="S203" i="1"/>
  <c r="N203" i="1"/>
  <c r="L203" i="1"/>
  <c r="G203" i="1"/>
  <c r="J203" i="1" s="1"/>
  <c r="E203" i="1"/>
  <c r="T203" i="1" s="1"/>
  <c r="V202" i="1"/>
  <c r="U202" i="1"/>
  <c r="T202" i="1"/>
  <c r="S202" i="1"/>
  <c r="N202" i="1"/>
  <c r="L202" i="1"/>
  <c r="G202" i="1"/>
  <c r="J202" i="1" s="1"/>
  <c r="E202" i="1"/>
  <c r="V201" i="1"/>
  <c r="U201" i="1"/>
  <c r="S201" i="1"/>
  <c r="N201" i="1"/>
  <c r="L201" i="1"/>
  <c r="G201" i="1"/>
  <c r="J201" i="1" s="1"/>
  <c r="E201" i="1"/>
  <c r="T201" i="1" s="1"/>
  <c r="V200" i="1"/>
  <c r="U200" i="1"/>
  <c r="T200" i="1"/>
  <c r="S200" i="1"/>
  <c r="N200" i="1"/>
  <c r="L200" i="1"/>
  <c r="G200" i="1"/>
  <c r="J200" i="1" s="1"/>
  <c r="E200" i="1"/>
  <c r="V199" i="1"/>
  <c r="U199" i="1"/>
  <c r="S199" i="1"/>
  <c r="N199" i="1"/>
  <c r="L199" i="1"/>
  <c r="G199" i="1"/>
  <c r="J199" i="1" s="1"/>
  <c r="E199" i="1"/>
  <c r="T199" i="1" s="1"/>
  <c r="V198" i="1"/>
  <c r="U198" i="1"/>
  <c r="T198" i="1"/>
  <c r="S198" i="1"/>
  <c r="N198" i="1"/>
  <c r="L198" i="1"/>
  <c r="G198" i="1"/>
  <c r="J198" i="1" s="1"/>
  <c r="E198" i="1"/>
  <c r="V197" i="1"/>
  <c r="U197" i="1"/>
  <c r="S197" i="1"/>
  <c r="N197" i="1"/>
  <c r="L197" i="1"/>
  <c r="G197" i="1"/>
  <c r="J197" i="1" s="1"/>
  <c r="E197" i="1"/>
  <c r="T197" i="1" s="1"/>
  <c r="V196" i="1"/>
  <c r="U196" i="1"/>
  <c r="T196" i="1"/>
  <c r="S196" i="1"/>
  <c r="N196" i="1"/>
  <c r="L196" i="1"/>
  <c r="G196" i="1"/>
  <c r="J196" i="1" s="1"/>
  <c r="E196" i="1"/>
  <c r="V195" i="1"/>
  <c r="U195" i="1"/>
  <c r="S195" i="1"/>
  <c r="N195" i="1"/>
  <c r="L195" i="1"/>
  <c r="G195" i="1"/>
  <c r="J195" i="1" s="1"/>
  <c r="E195" i="1"/>
  <c r="T195" i="1" s="1"/>
  <c r="V194" i="1"/>
  <c r="U194" i="1"/>
  <c r="T194" i="1"/>
  <c r="S194" i="1"/>
  <c r="N194" i="1"/>
  <c r="L194" i="1"/>
  <c r="G194" i="1"/>
  <c r="J194" i="1" s="1"/>
  <c r="E194" i="1"/>
  <c r="V193" i="1"/>
  <c r="U193" i="1"/>
  <c r="S193" i="1"/>
  <c r="N193" i="1"/>
  <c r="L193" i="1"/>
  <c r="G193" i="1"/>
  <c r="J193" i="1" s="1"/>
  <c r="E193" i="1"/>
  <c r="T193" i="1" s="1"/>
  <c r="V192" i="1"/>
  <c r="U192" i="1"/>
  <c r="T192" i="1"/>
  <c r="S192" i="1"/>
  <c r="N192" i="1"/>
  <c r="L192" i="1"/>
  <c r="G192" i="1"/>
  <c r="J192" i="1" s="1"/>
  <c r="E192" i="1"/>
  <c r="V191" i="1"/>
  <c r="U191" i="1"/>
  <c r="S191" i="1"/>
  <c r="N191" i="1"/>
  <c r="L191" i="1"/>
  <c r="G191" i="1"/>
  <c r="J191" i="1" s="1"/>
  <c r="E191" i="1"/>
  <c r="T191" i="1" s="1"/>
  <c r="V190" i="1"/>
  <c r="U190" i="1"/>
  <c r="T190" i="1"/>
  <c r="S190" i="1"/>
  <c r="N190" i="1"/>
  <c r="L190" i="1"/>
  <c r="G190" i="1"/>
  <c r="J190" i="1" s="1"/>
  <c r="E190" i="1"/>
  <c r="V189" i="1"/>
  <c r="U189" i="1"/>
  <c r="S189" i="1"/>
  <c r="N189" i="1"/>
  <c r="T189" i="1" s="1"/>
  <c r="L189" i="1"/>
  <c r="G189" i="1"/>
  <c r="J189" i="1" s="1"/>
  <c r="V188" i="1"/>
  <c r="U188" i="1"/>
  <c r="S188" i="1"/>
  <c r="N188" i="1"/>
  <c r="L188" i="1"/>
  <c r="E188" i="1"/>
  <c r="T188" i="1" s="1"/>
  <c r="V187" i="1"/>
  <c r="U187" i="1"/>
  <c r="S187" i="1"/>
  <c r="N187" i="1"/>
  <c r="L187" i="1"/>
  <c r="E187" i="1"/>
  <c r="V186" i="1"/>
  <c r="U186" i="1"/>
  <c r="S186" i="1"/>
  <c r="N186" i="1"/>
  <c r="T186" i="1" s="1"/>
  <c r="L186" i="1"/>
  <c r="J186" i="1"/>
  <c r="E186" i="1"/>
  <c r="G186" i="1" s="1"/>
  <c r="V185" i="1"/>
  <c r="U185" i="1"/>
  <c r="S185" i="1"/>
  <c r="N185" i="1"/>
  <c r="T185" i="1" s="1"/>
  <c r="L185" i="1"/>
  <c r="J185" i="1"/>
  <c r="E185" i="1"/>
  <c r="G185" i="1" s="1"/>
  <c r="V184" i="1"/>
  <c r="U184" i="1"/>
  <c r="T184" i="1"/>
  <c r="S184" i="1"/>
  <c r="N184" i="1"/>
  <c r="L184" i="1"/>
  <c r="G184" i="1"/>
  <c r="J184" i="1" s="1"/>
  <c r="E184" i="1"/>
  <c r="V183" i="1"/>
  <c r="U183" i="1"/>
  <c r="T183" i="1"/>
  <c r="S183" i="1"/>
  <c r="N183" i="1"/>
  <c r="L183" i="1"/>
  <c r="J183" i="1"/>
  <c r="E183" i="1"/>
  <c r="G183" i="1" s="1"/>
  <c r="V182" i="1"/>
  <c r="U182" i="1"/>
  <c r="S182" i="1"/>
  <c r="N182" i="1"/>
  <c r="L182" i="1"/>
  <c r="G182" i="1"/>
  <c r="J182" i="1" s="1"/>
  <c r="E182" i="1"/>
  <c r="T182" i="1" s="1"/>
  <c r="V181" i="1"/>
  <c r="U181" i="1"/>
  <c r="S181" i="1"/>
  <c r="N181" i="1"/>
  <c r="T181" i="1" s="1"/>
  <c r="L181" i="1"/>
  <c r="J181" i="1"/>
  <c r="E181" i="1"/>
  <c r="G181" i="1" s="1"/>
  <c r="V180" i="1"/>
  <c r="U180" i="1"/>
  <c r="T180" i="1"/>
  <c r="S180" i="1"/>
  <c r="N180" i="1"/>
  <c r="L180" i="1"/>
  <c r="G180" i="1"/>
  <c r="J180" i="1" s="1"/>
  <c r="E180" i="1"/>
  <c r="V179" i="1"/>
  <c r="U179" i="1"/>
  <c r="V178" i="1"/>
  <c r="U178" i="1"/>
  <c r="S178" i="1"/>
  <c r="N178" i="1"/>
  <c r="L178" i="1"/>
  <c r="E178" i="1"/>
  <c r="T178" i="1" s="1"/>
  <c r="V177" i="1"/>
  <c r="U177" i="1"/>
  <c r="S177" i="1"/>
  <c r="N177" i="1"/>
  <c r="L177" i="1"/>
  <c r="E177" i="1"/>
  <c r="G177" i="1" s="1"/>
  <c r="J177" i="1" s="1"/>
  <c r="V176" i="1"/>
  <c r="U176" i="1"/>
  <c r="T176" i="1"/>
  <c r="S176" i="1"/>
  <c r="N176" i="1"/>
  <c r="L176" i="1"/>
  <c r="E176" i="1"/>
  <c r="G176" i="1" s="1"/>
  <c r="J176" i="1" s="1"/>
  <c r="V175" i="1"/>
  <c r="U175" i="1"/>
  <c r="S175" i="1"/>
  <c r="N175" i="1"/>
  <c r="L175" i="1"/>
  <c r="E175" i="1"/>
  <c r="G175" i="1" s="1"/>
  <c r="J175" i="1" s="1"/>
  <c r="V174" i="1"/>
  <c r="U174" i="1"/>
  <c r="S174" i="1"/>
  <c r="N174" i="1"/>
  <c r="L174" i="1"/>
  <c r="E174" i="1"/>
  <c r="T174" i="1" s="1"/>
  <c r="V173" i="1"/>
  <c r="U173" i="1"/>
  <c r="T173" i="1"/>
  <c r="S173" i="1"/>
  <c r="N173" i="1"/>
  <c r="L173" i="1"/>
  <c r="J173" i="1"/>
  <c r="G173" i="1"/>
  <c r="V172" i="1"/>
  <c r="U172" i="1"/>
  <c r="S172" i="1"/>
  <c r="N172" i="1"/>
  <c r="L172" i="1"/>
  <c r="E172" i="1"/>
  <c r="T172" i="1" s="1"/>
  <c r="V171" i="1"/>
  <c r="U171" i="1"/>
  <c r="T171" i="1"/>
  <c r="S171" i="1"/>
  <c r="N171" i="1"/>
  <c r="L171" i="1"/>
  <c r="J171" i="1"/>
  <c r="G171" i="1"/>
  <c r="E171" i="1"/>
  <c r="V170" i="1"/>
  <c r="U170" i="1"/>
  <c r="S170" i="1"/>
  <c r="N170" i="1"/>
  <c r="L170" i="1"/>
  <c r="E170" i="1"/>
  <c r="T170" i="1" s="1"/>
  <c r="V169" i="1"/>
  <c r="U169" i="1"/>
  <c r="T169" i="1"/>
  <c r="S169" i="1"/>
  <c r="N169" i="1"/>
  <c r="L169" i="1"/>
  <c r="J169" i="1"/>
  <c r="G169" i="1"/>
  <c r="E169" i="1"/>
  <c r="V168" i="1"/>
  <c r="U168" i="1"/>
  <c r="S168" i="1"/>
  <c r="N168" i="1"/>
  <c r="L168" i="1"/>
  <c r="E168" i="1"/>
  <c r="T168" i="1" s="1"/>
  <c r="V167" i="1"/>
  <c r="U167" i="1"/>
  <c r="T167" i="1"/>
  <c r="S167" i="1"/>
  <c r="N167" i="1"/>
  <c r="L167" i="1"/>
  <c r="J167" i="1"/>
  <c r="G167" i="1"/>
  <c r="E167" i="1"/>
  <c r="V166" i="1"/>
  <c r="U166" i="1"/>
  <c r="S166" i="1"/>
  <c r="N166" i="1"/>
  <c r="T166" i="1" s="1"/>
  <c r="L166" i="1"/>
  <c r="G166" i="1"/>
  <c r="J166" i="1" s="1"/>
  <c r="V165" i="1"/>
  <c r="U165" i="1"/>
  <c r="S165" i="1"/>
  <c r="N165" i="1"/>
  <c r="L165" i="1"/>
  <c r="G165" i="1"/>
  <c r="J165" i="1" s="1"/>
  <c r="E165" i="1"/>
  <c r="T165" i="1" s="1"/>
  <c r="V164" i="1"/>
  <c r="U164" i="1"/>
  <c r="S164" i="1"/>
  <c r="N164" i="1"/>
  <c r="T164" i="1" s="1"/>
  <c r="L164" i="1"/>
  <c r="J164" i="1"/>
  <c r="G164" i="1"/>
  <c r="V163" i="1"/>
  <c r="U163" i="1"/>
  <c r="S163" i="1"/>
  <c r="N163" i="1"/>
  <c r="L163" i="1"/>
  <c r="G163" i="1"/>
  <c r="J163" i="1" s="1"/>
  <c r="E163" i="1"/>
  <c r="V162" i="1"/>
  <c r="U162" i="1"/>
  <c r="T162" i="1"/>
  <c r="S162" i="1"/>
  <c r="N162" i="1"/>
  <c r="L162" i="1"/>
  <c r="G162" i="1"/>
  <c r="J162" i="1" s="1"/>
  <c r="V161" i="1"/>
  <c r="U161" i="1"/>
  <c r="E161" i="1"/>
  <c r="G161" i="1" s="1"/>
  <c r="J161" i="1" s="1"/>
  <c r="V160" i="1"/>
  <c r="U160" i="1"/>
  <c r="T160" i="1"/>
  <c r="S160" i="1"/>
  <c r="N160" i="1"/>
  <c r="L160" i="1"/>
  <c r="J160" i="1"/>
  <c r="G160" i="1"/>
  <c r="V159" i="1"/>
  <c r="U159" i="1"/>
  <c r="G159" i="1"/>
  <c r="J159" i="1" s="1"/>
  <c r="E159" i="1"/>
  <c r="V158" i="1"/>
  <c r="U158" i="1"/>
  <c r="T158" i="1"/>
  <c r="S158" i="1"/>
  <c r="N158" i="1"/>
  <c r="L158" i="1"/>
  <c r="G158" i="1"/>
  <c r="J158" i="1" s="1"/>
  <c r="E158" i="1"/>
  <c r="V157" i="1"/>
  <c r="U157" i="1"/>
  <c r="G157" i="1"/>
  <c r="J157" i="1" s="1"/>
  <c r="V156" i="1"/>
  <c r="U156" i="1"/>
  <c r="S156" i="1"/>
  <c r="N156" i="1"/>
  <c r="L156" i="1"/>
  <c r="E156" i="1"/>
  <c r="T156" i="1" s="1"/>
  <c r="V155" i="1"/>
  <c r="U155" i="1"/>
  <c r="T155" i="1"/>
  <c r="S155" i="1"/>
  <c r="N155" i="1"/>
  <c r="L155" i="1"/>
  <c r="E155" i="1"/>
  <c r="G155" i="1" s="1"/>
  <c r="J155" i="1" s="1"/>
  <c r="V154" i="1"/>
  <c r="U154" i="1"/>
  <c r="S154" i="1"/>
  <c r="N154" i="1"/>
  <c r="L154" i="1"/>
  <c r="E154" i="1"/>
  <c r="T154" i="1" s="1"/>
  <c r="V153" i="1"/>
  <c r="U153" i="1"/>
  <c r="T153" i="1"/>
  <c r="S153" i="1"/>
  <c r="N153" i="1"/>
  <c r="L153" i="1"/>
  <c r="E153" i="1"/>
  <c r="G153" i="1" s="1"/>
  <c r="J153" i="1" s="1"/>
  <c r="V152" i="1"/>
  <c r="U152" i="1"/>
  <c r="S152" i="1"/>
  <c r="N152" i="1"/>
  <c r="L152" i="1"/>
  <c r="E152" i="1"/>
  <c r="T152" i="1" s="1"/>
  <c r="V151" i="1"/>
  <c r="U151" i="1"/>
  <c r="T151" i="1"/>
  <c r="S151" i="1"/>
  <c r="N151" i="1"/>
  <c r="L151" i="1"/>
  <c r="E151" i="1"/>
  <c r="G151" i="1" s="1"/>
  <c r="J151" i="1" s="1"/>
  <c r="V150" i="1"/>
  <c r="U150" i="1"/>
  <c r="S150" i="1"/>
  <c r="N150" i="1"/>
  <c r="L150" i="1"/>
  <c r="E150" i="1"/>
  <c r="T150" i="1" s="1"/>
  <c r="V149" i="1"/>
  <c r="U149" i="1"/>
  <c r="T149" i="1"/>
  <c r="S149" i="1"/>
  <c r="N149" i="1"/>
  <c r="L149" i="1"/>
  <c r="E149" i="1"/>
  <c r="G149" i="1" s="1"/>
  <c r="J149" i="1" s="1"/>
  <c r="V148" i="1"/>
  <c r="U148" i="1"/>
  <c r="S148" i="1"/>
  <c r="N148" i="1"/>
  <c r="L148" i="1"/>
  <c r="E148" i="1"/>
  <c r="T148" i="1" s="1"/>
  <c r="V147" i="1"/>
  <c r="U147" i="1"/>
  <c r="T147" i="1"/>
  <c r="S147" i="1"/>
  <c r="N147" i="1"/>
  <c r="L147" i="1"/>
  <c r="E147" i="1"/>
  <c r="G147" i="1" s="1"/>
  <c r="J147" i="1" s="1"/>
  <c r="V146" i="1"/>
  <c r="U146" i="1"/>
  <c r="S146" i="1"/>
  <c r="N146" i="1"/>
  <c r="T146" i="1" s="1"/>
  <c r="L146" i="1"/>
  <c r="J146" i="1"/>
  <c r="G146" i="1"/>
  <c r="V145" i="1"/>
  <c r="U145" i="1"/>
  <c r="T145" i="1"/>
  <c r="S145" i="1"/>
  <c r="N145" i="1"/>
  <c r="L145" i="1"/>
  <c r="G145" i="1"/>
  <c r="J145" i="1" s="1"/>
  <c r="E145" i="1"/>
  <c r="V144" i="1"/>
  <c r="U144" i="1"/>
  <c r="S144" i="1"/>
  <c r="N144" i="1"/>
  <c r="T144" i="1" s="1"/>
  <c r="L144" i="1"/>
  <c r="G144" i="1"/>
  <c r="J144" i="1" s="1"/>
  <c r="V143" i="1"/>
  <c r="U143" i="1"/>
  <c r="S143" i="1"/>
  <c r="N143" i="1"/>
  <c r="L143" i="1"/>
  <c r="E143" i="1"/>
  <c r="T143" i="1" s="1"/>
  <c r="V142" i="1"/>
  <c r="U142" i="1"/>
  <c r="T142" i="1"/>
  <c r="S142" i="1"/>
  <c r="N142" i="1"/>
  <c r="L142" i="1"/>
  <c r="E142" i="1"/>
  <c r="G142" i="1" s="1"/>
  <c r="J142" i="1" s="1"/>
  <c r="V141" i="1"/>
  <c r="U141" i="1"/>
  <c r="S141" i="1"/>
  <c r="N141" i="1"/>
  <c r="L141" i="1"/>
  <c r="E141" i="1"/>
  <c r="T141" i="1" s="1"/>
  <c r="V140" i="1"/>
  <c r="U140" i="1"/>
  <c r="T140" i="1"/>
  <c r="S140" i="1"/>
  <c r="N140" i="1"/>
  <c r="L140" i="1"/>
  <c r="E140" i="1"/>
  <c r="G140" i="1" s="1"/>
  <c r="J140" i="1" s="1"/>
  <c r="V139" i="1"/>
  <c r="S139" i="1"/>
  <c r="N139" i="1"/>
  <c r="T139" i="1" s="1"/>
  <c r="L139" i="1"/>
  <c r="I139" i="1"/>
  <c r="U139" i="1" s="1"/>
  <c r="G139" i="1"/>
  <c r="J139" i="1" s="1"/>
  <c r="E139" i="1"/>
  <c r="V138" i="1"/>
  <c r="U138" i="1"/>
  <c r="S138" i="1"/>
  <c r="N138" i="1"/>
  <c r="L138" i="1"/>
  <c r="G138" i="1"/>
  <c r="J138" i="1" s="1"/>
  <c r="E138" i="1"/>
  <c r="T138" i="1" s="1"/>
  <c r="V137" i="1"/>
  <c r="U137" i="1"/>
  <c r="T137" i="1"/>
  <c r="S137" i="1"/>
  <c r="N137" i="1"/>
  <c r="L137" i="1"/>
  <c r="G137" i="1"/>
  <c r="J137" i="1" s="1"/>
  <c r="V136" i="1"/>
  <c r="U136" i="1"/>
  <c r="T136" i="1"/>
  <c r="S136" i="1"/>
  <c r="N136" i="1"/>
  <c r="L136" i="1"/>
  <c r="E136" i="1"/>
  <c r="G136" i="1" s="1"/>
  <c r="J136" i="1" s="1"/>
  <c r="V135" i="1"/>
  <c r="U135" i="1"/>
  <c r="S135" i="1"/>
  <c r="N135" i="1"/>
  <c r="L135" i="1"/>
  <c r="E135" i="1"/>
  <c r="T135" i="1" s="1"/>
  <c r="V134" i="1"/>
  <c r="U134" i="1"/>
  <c r="T134" i="1"/>
  <c r="S134" i="1"/>
  <c r="N134" i="1"/>
  <c r="L134" i="1"/>
  <c r="J134" i="1"/>
  <c r="G134" i="1"/>
  <c r="V133" i="1"/>
  <c r="U133" i="1"/>
  <c r="S133" i="1"/>
  <c r="N133" i="1"/>
  <c r="L133" i="1"/>
  <c r="G133" i="1"/>
  <c r="J133" i="1" s="1"/>
  <c r="E133" i="1"/>
  <c r="T133" i="1" s="1"/>
  <c r="V132" i="1"/>
  <c r="U132" i="1"/>
  <c r="T132" i="1"/>
  <c r="S132" i="1"/>
  <c r="N132" i="1"/>
  <c r="L132" i="1"/>
  <c r="G132" i="1"/>
  <c r="J132" i="1" s="1"/>
  <c r="E132" i="1"/>
  <c r="V131" i="1"/>
  <c r="U131" i="1"/>
  <c r="S131" i="1"/>
  <c r="N131" i="1"/>
  <c r="L131" i="1"/>
  <c r="G131" i="1"/>
  <c r="J131" i="1" s="1"/>
  <c r="E131" i="1"/>
  <c r="T131" i="1" s="1"/>
  <c r="V130" i="1"/>
  <c r="U130" i="1"/>
  <c r="T130" i="1"/>
  <c r="S130" i="1"/>
  <c r="N130" i="1"/>
  <c r="L130" i="1"/>
  <c r="G130" i="1"/>
  <c r="J130" i="1" s="1"/>
  <c r="E130" i="1"/>
  <c r="V129" i="1"/>
  <c r="U129" i="1"/>
  <c r="S129" i="1"/>
  <c r="N129" i="1"/>
  <c r="L129" i="1"/>
  <c r="G129" i="1"/>
  <c r="J129" i="1" s="1"/>
  <c r="E129" i="1"/>
  <c r="T129" i="1" s="1"/>
  <c r="V128" i="1"/>
  <c r="U128" i="1"/>
  <c r="T128" i="1"/>
  <c r="S128" i="1"/>
  <c r="N128" i="1"/>
  <c r="L128" i="1"/>
  <c r="G128" i="1"/>
  <c r="J128" i="1" s="1"/>
  <c r="E128" i="1"/>
  <c r="V127" i="1"/>
  <c r="U127" i="1"/>
  <c r="S127" i="1"/>
  <c r="N127" i="1"/>
  <c r="L127" i="1"/>
  <c r="G127" i="1"/>
  <c r="J127" i="1" s="1"/>
  <c r="E127" i="1"/>
  <c r="T127" i="1" s="1"/>
  <c r="V126" i="1"/>
  <c r="U126" i="1"/>
  <c r="T126" i="1"/>
  <c r="S126" i="1"/>
  <c r="N126" i="1"/>
  <c r="L126" i="1"/>
  <c r="G126" i="1"/>
  <c r="J126" i="1" s="1"/>
  <c r="V125" i="1"/>
  <c r="U125" i="1"/>
  <c r="T125" i="1"/>
  <c r="S125" i="1"/>
  <c r="N125" i="1"/>
  <c r="L125" i="1"/>
  <c r="E125" i="1"/>
  <c r="G125" i="1" s="1"/>
  <c r="J125" i="1" s="1"/>
  <c r="V124" i="1"/>
  <c r="U124" i="1"/>
  <c r="S124" i="1"/>
  <c r="N124" i="1"/>
  <c r="T124" i="1" s="1"/>
  <c r="L124" i="1"/>
  <c r="J124" i="1"/>
  <c r="G124" i="1"/>
  <c r="V123" i="1"/>
  <c r="U123" i="1"/>
  <c r="T123" i="1"/>
  <c r="S123" i="1"/>
  <c r="N123" i="1"/>
  <c r="L123" i="1"/>
  <c r="G123" i="1"/>
  <c r="J123" i="1" s="1"/>
  <c r="E123" i="1"/>
  <c r="V122" i="1"/>
  <c r="U122" i="1"/>
  <c r="S122" i="1"/>
  <c r="N122" i="1"/>
  <c r="L122" i="1"/>
  <c r="G122" i="1"/>
  <c r="J122" i="1" s="1"/>
  <c r="E122" i="1"/>
  <c r="T122" i="1" s="1"/>
  <c r="V121" i="1"/>
  <c r="U121" i="1"/>
  <c r="T121" i="1"/>
  <c r="S121" i="1"/>
  <c r="N121" i="1"/>
  <c r="L121" i="1"/>
  <c r="G121" i="1"/>
  <c r="J121" i="1" s="1"/>
  <c r="E121" i="1"/>
  <c r="V120" i="1"/>
  <c r="U120" i="1"/>
  <c r="S120" i="1"/>
  <c r="N120" i="1"/>
  <c r="L120" i="1"/>
  <c r="G120" i="1"/>
  <c r="J120" i="1" s="1"/>
  <c r="E120" i="1"/>
  <c r="T120" i="1" s="1"/>
  <c r="V119" i="1"/>
  <c r="U119" i="1"/>
  <c r="T119" i="1"/>
  <c r="S119" i="1"/>
  <c r="N119" i="1"/>
  <c r="L119" i="1"/>
  <c r="G119" i="1"/>
  <c r="J119" i="1" s="1"/>
  <c r="E119" i="1"/>
  <c r="V118" i="1"/>
  <c r="U118" i="1"/>
  <c r="S118" i="1"/>
  <c r="N118" i="1"/>
  <c r="L118" i="1"/>
  <c r="G118" i="1"/>
  <c r="J118" i="1" s="1"/>
  <c r="E118" i="1"/>
  <c r="T118" i="1" s="1"/>
  <c r="V117" i="1"/>
  <c r="U117" i="1"/>
  <c r="T117" i="1"/>
  <c r="S117" i="1"/>
  <c r="N117" i="1"/>
  <c r="L117" i="1"/>
  <c r="G117" i="1"/>
  <c r="J117" i="1" s="1"/>
  <c r="E117" i="1"/>
  <c r="V116" i="1"/>
  <c r="U116" i="1"/>
  <c r="S116" i="1"/>
  <c r="N116" i="1"/>
  <c r="L116" i="1"/>
  <c r="G116" i="1"/>
  <c r="J116" i="1" s="1"/>
  <c r="E116" i="1"/>
  <c r="T116" i="1" s="1"/>
  <c r="V115" i="1"/>
  <c r="U115" i="1"/>
  <c r="T115" i="1"/>
  <c r="S115" i="1"/>
  <c r="N115" i="1"/>
  <c r="L115" i="1"/>
  <c r="G115" i="1"/>
  <c r="J115" i="1" s="1"/>
  <c r="E115" i="1"/>
  <c r="V114" i="1"/>
  <c r="U114" i="1"/>
  <c r="S114" i="1"/>
  <c r="N114" i="1"/>
  <c r="L114" i="1"/>
  <c r="G114" i="1"/>
  <c r="J114" i="1" s="1"/>
  <c r="E114" i="1"/>
  <c r="T114" i="1" s="1"/>
  <c r="V113" i="1"/>
  <c r="U113" i="1"/>
  <c r="T113" i="1"/>
  <c r="S113" i="1"/>
  <c r="N113" i="1"/>
  <c r="L113" i="1"/>
  <c r="G113" i="1"/>
  <c r="J113" i="1" s="1"/>
  <c r="E113" i="1"/>
  <c r="V112" i="1"/>
  <c r="U112" i="1"/>
  <c r="S112" i="1"/>
  <c r="N112" i="1"/>
  <c r="T112" i="1" s="1"/>
  <c r="L112" i="1"/>
  <c r="G112" i="1"/>
  <c r="J112" i="1" s="1"/>
  <c r="V111" i="1"/>
  <c r="U111" i="1"/>
  <c r="S111" i="1"/>
  <c r="N111" i="1"/>
  <c r="L111" i="1"/>
  <c r="E111" i="1"/>
  <c r="T111" i="1" s="1"/>
  <c r="V110" i="1"/>
  <c r="U110" i="1"/>
  <c r="T110" i="1"/>
  <c r="S110" i="1"/>
  <c r="N110" i="1"/>
  <c r="L110" i="1"/>
  <c r="J110" i="1"/>
  <c r="G110" i="1"/>
  <c r="V109" i="1"/>
  <c r="U109" i="1"/>
  <c r="S109" i="1"/>
  <c r="N109" i="1"/>
  <c r="L109" i="1"/>
  <c r="G109" i="1"/>
  <c r="J109" i="1" s="1"/>
  <c r="E109" i="1"/>
  <c r="T109" i="1" s="1"/>
  <c r="V108" i="1"/>
  <c r="U108" i="1"/>
  <c r="T108" i="1"/>
  <c r="S108" i="1"/>
  <c r="N108" i="1"/>
  <c r="L108" i="1"/>
  <c r="G108" i="1"/>
  <c r="J108" i="1" s="1"/>
  <c r="V107" i="1"/>
  <c r="U107" i="1"/>
  <c r="T107" i="1"/>
  <c r="S107" i="1"/>
  <c r="N107" i="1"/>
  <c r="L107" i="1"/>
  <c r="J107" i="1"/>
  <c r="G107" i="1"/>
  <c r="V106" i="1"/>
  <c r="U106" i="1"/>
  <c r="S106" i="1"/>
  <c r="N106" i="1"/>
  <c r="L106" i="1"/>
  <c r="G106" i="1"/>
  <c r="J106" i="1" s="1"/>
  <c r="E106" i="1"/>
  <c r="T106" i="1" s="1"/>
  <c r="V105" i="1"/>
  <c r="U105" i="1"/>
  <c r="T105" i="1"/>
  <c r="S105" i="1"/>
  <c r="N105" i="1"/>
  <c r="L105" i="1"/>
  <c r="G105" i="1"/>
  <c r="J105" i="1" s="1"/>
  <c r="V104" i="1"/>
  <c r="U104" i="1"/>
  <c r="T104" i="1"/>
  <c r="S104" i="1"/>
  <c r="N104" i="1"/>
  <c r="L104" i="1"/>
  <c r="J104" i="1"/>
  <c r="G104" i="1"/>
  <c r="V103" i="1"/>
  <c r="U103" i="1"/>
  <c r="S103" i="1"/>
  <c r="N103" i="1"/>
  <c r="L103" i="1"/>
  <c r="G103" i="1"/>
  <c r="J103" i="1" s="1"/>
  <c r="E103" i="1"/>
  <c r="T103" i="1" s="1"/>
  <c r="V102" i="1"/>
  <c r="U102" i="1"/>
  <c r="T102" i="1"/>
  <c r="S102" i="1"/>
  <c r="N102" i="1"/>
  <c r="L102" i="1"/>
  <c r="G102" i="1"/>
  <c r="J102" i="1" s="1"/>
  <c r="V101" i="1"/>
  <c r="U101" i="1"/>
  <c r="T101" i="1"/>
  <c r="S101" i="1"/>
  <c r="N101" i="1"/>
  <c r="L101" i="1"/>
  <c r="E101" i="1"/>
  <c r="G101" i="1" s="1"/>
  <c r="J101" i="1" s="1"/>
  <c r="V100" i="1"/>
  <c r="U100" i="1"/>
  <c r="S100" i="1"/>
  <c r="N100" i="1"/>
  <c r="L100" i="1"/>
  <c r="E100" i="1"/>
  <c r="T100" i="1" s="1"/>
  <c r="V99" i="1"/>
  <c r="U99" i="1"/>
  <c r="T99" i="1"/>
  <c r="S99" i="1"/>
  <c r="N99" i="1"/>
  <c r="L99" i="1"/>
  <c r="E99" i="1"/>
  <c r="G99" i="1" s="1"/>
  <c r="J99" i="1" s="1"/>
  <c r="V98" i="1"/>
  <c r="U98" i="1"/>
  <c r="S98" i="1"/>
  <c r="N98" i="1"/>
  <c r="L98" i="1"/>
  <c r="E98" i="1"/>
  <c r="T98" i="1" s="1"/>
  <c r="D98" i="1"/>
  <c r="V97" i="1"/>
  <c r="U97" i="1"/>
  <c r="S97" i="1"/>
  <c r="N97" i="1"/>
  <c r="L97" i="1"/>
  <c r="G97" i="1"/>
  <c r="J97" i="1" s="1"/>
  <c r="E97" i="1"/>
  <c r="T97" i="1" s="1"/>
  <c r="V96" i="1"/>
  <c r="U96" i="1"/>
  <c r="S96" i="1"/>
  <c r="N96" i="1"/>
  <c r="L96" i="1"/>
  <c r="D96" i="1"/>
  <c r="E96" i="1" s="1"/>
  <c r="V95" i="1"/>
  <c r="U95" i="1"/>
  <c r="S95" i="1"/>
  <c r="N95" i="1"/>
  <c r="T95" i="1" s="1"/>
  <c r="L95" i="1"/>
  <c r="J95" i="1"/>
  <c r="G95" i="1"/>
  <c r="V94" i="1"/>
  <c r="U94" i="1"/>
  <c r="S94" i="1"/>
  <c r="N94" i="1"/>
  <c r="L94" i="1"/>
  <c r="D94" i="1"/>
  <c r="E94" i="1" s="1"/>
  <c r="V93" i="1"/>
  <c r="U93" i="1"/>
  <c r="S93" i="1"/>
  <c r="N93" i="1"/>
  <c r="L93" i="1"/>
  <c r="E93" i="1"/>
  <c r="T93" i="1" s="1"/>
  <c r="V92" i="1"/>
  <c r="U92" i="1"/>
  <c r="T92" i="1"/>
  <c r="S92" i="1"/>
  <c r="N92" i="1"/>
  <c r="L92" i="1"/>
  <c r="J92" i="1"/>
  <c r="G92" i="1"/>
  <c r="V91" i="1"/>
  <c r="U91" i="1"/>
  <c r="S91" i="1"/>
  <c r="N91" i="1"/>
  <c r="L91" i="1"/>
  <c r="G91" i="1"/>
  <c r="J91" i="1" s="1"/>
  <c r="E91" i="1"/>
  <c r="T91" i="1" s="1"/>
  <c r="V90" i="1"/>
  <c r="U90" i="1"/>
  <c r="T90" i="1"/>
  <c r="S90" i="1"/>
  <c r="N90" i="1"/>
  <c r="L90" i="1"/>
  <c r="G90" i="1"/>
  <c r="J90" i="1" s="1"/>
  <c r="V89" i="1"/>
  <c r="U89" i="1"/>
  <c r="T89" i="1"/>
  <c r="S89" i="1"/>
  <c r="N89" i="1"/>
  <c r="L89" i="1"/>
  <c r="J89" i="1"/>
  <c r="I89" i="1"/>
  <c r="G89" i="1"/>
  <c r="E89" i="1"/>
  <c r="V88" i="1"/>
  <c r="U88" i="1"/>
  <c r="T88" i="1"/>
  <c r="S88" i="1"/>
  <c r="N88" i="1"/>
  <c r="L88" i="1"/>
  <c r="G88" i="1"/>
  <c r="J88" i="1" s="1"/>
  <c r="E88" i="1"/>
  <c r="V87" i="1"/>
  <c r="U87" i="1"/>
  <c r="S87" i="1"/>
  <c r="N87" i="1"/>
  <c r="L87" i="1"/>
  <c r="G87" i="1"/>
  <c r="J87" i="1" s="1"/>
  <c r="E87" i="1"/>
  <c r="T87" i="1" s="1"/>
  <c r="V86" i="1"/>
  <c r="U86" i="1"/>
  <c r="T86" i="1"/>
  <c r="S86" i="1"/>
  <c r="N86" i="1"/>
  <c r="L86" i="1"/>
  <c r="G86" i="1"/>
  <c r="J86" i="1" s="1"/>
  <c r="V85" i="1"/>
  <c r="U85" i="1"/>
  <c r="T85" i="1"/>
  <c r="S85" i="1"/>
  <c r="N85" i="1"/>
  <c r="L85" i="1"/>
  <c r="E85" i="1"/>
  <c r="G85" i="1" s="1"/>
  <c r="J85" i="1" s="1"/>
  <c r="V84" i="1"/>
  <c r="U84" i="1"/>
  <c r="S84" i="1"/>
  <c r="N84" i="1"/>
  <c r="L84" i="1"/>
  <c r="E84" i="1"/>
  <c r="T84" i="1" s="1"/>
  <c r="V83" i="1"/>
  <c r="U83" i="1"/>
  <c r="T83" i="1"/>
  <c r="S83" i="1"/>
  <c r="N83" i="1"/>
  <c r="L83" i="1"/>
  <c r="E83" i="1"/>
  <c r="G83" i="1" s="1"/>
  <c r="J83" i="1" s="1"/>
  <c r="V82" i="1"/>
  <c r="U82" i="1"/>
  <c r="S82" i="1"/>
  <c r="N82" i="1"/>
  <c r="T82" i="1" s="1"/>
  <c r="L82" i="1"/>
  <c r="J82" i="1"/>
  <c r="G82" i="1"/>
  <c r="V81" i="1"/>
  <c r="U81" i="1"/>
  <c r="T81" i="1"/>
  <c r="S81" i="1"/>
  <c r="N81" i="1"/>
  <c r="L81" i="1"/>
  <c r="G81" i="1"/>
  <c r="J81" i="1" s="1"/>
  <c r="V80" i="1"/>
  <c r="U80" i="1"/>
  <c r="T80" i="1"/>
  <c r="S80" i="1"/>
  <c r="N80" i="1"/>
  <c r="L80" i="1"/>
  <c r="J80" i="1"/>
  <c r="G80" i="1"/>
  <c r="V79" i="1"/>
  <c r="U79" i="1"/>
  <c r="S79" i="1"/>
  <c r="N79" i="1"/>
  <c r="T79" i="1" s="1"/>
  <c r="L79" i="1"/>
  <c r="G79" i="1"/>
  <c r="J79" i="1" s="1"/>
  <c r="V78" i="1"/>
  <c r="U78" i="1"/>
  <c r="S78" i="1"/>
  <c r="N78" i="1"/>
  <c r="L78" i="1"/>
  <c r="E78" i="1"/>
  <c r="V77" i="1"/>
  <c r="U77" i="1"/>
  <c r="T77" i="1"/>
  <c r="S77" i="1"/>
  <c r="N77" i="1"/>
  <c r="L77" i="1"/>
  <c r="E77" i="1"/>
  <c r="G77" i="1" s="1"/>
  <c r="J77" i="1" s="1"/>
  <c r="V76" i="1"/>
  <c r="U76" i="1"/>
  <c r="S76" i="1"/>
  <c r="N76" i="1"/>
  <c r="T76" i="1" s="1"/>
  <c r="L76" i="1"/>
  <c r="J76" i="1"/>
  <c r="G76" i="1"/>
  <c r="V75" i="1"/>
  <c r="U75" i="1"/>
  <c r="T75" i="1"/>
  <c r="S75" i="1"/>
  <c r="N75" i="1"/>
  <c r="L75" i="1"/>
  <c r="G75" i="1"/>
  <c r="J75" i="1" s="1"/>
  <c r="E75" i="1"/>
  <c r="V74" i="1"/>
  <c r="U74" i="1"/>
  <c r="S74" i="1"/>
  <c r="N74" i="1"/>
  <c r="L74" i="1"/>
  <c r="G74" i="1"/>
  <c r="J74" i="1" s="1"/>
  <c r="E74" i="1"/>
  <c r="T74" i="1" s="1"/>
  <c r="V73" i="1"/>
  <c r="U73" i="1"/>
  <c r="T73" i="1"/>
  <c r="S73" i="1"/>
  <c r="N73" i="1"/>
  <c r="L73" i="1"/>
  <c r="G73" i="1"/>
  <c r="J73" i="1" s="1"/>
  <c r="V72" i="1"/>
  <c r="U72" i="1"/>
  <c r="T72" i="1"/>
  <c r="S72" i="1"/>
  <c r="N72" i="1"/>
  <c r="L72" i="1"/>
  <c r="J72" i="1"/>
  <c r="G72" i="1"/>
  <c r="V71" i="1"/>
  <c r="U71" i="1"/>
  <c r="S71" i="1"/>
  <c r="N71" i="1"/>
  <c r="L71" i="1"/>
  <c r="G71" i="1"/>
  <c r="J71" i="1" s="1"/>
  <c r="E71" i="1"/>
  <c r="T71" i="1" s="1"/>
  <c r="V70" i="1"/>
  <c r="U70" i="1"/>
  <c r="T70" i="1"/>
  <c r="S70" i="1"/>
  <c r="N70" i="1"/>
  <c r="L70" i="1"/>
  <c r="G70" i="1"/>
  <c r="J70" i="1" s="1"/>
  <c r="V69" i="1"/>
  <c r="U69" i="1"/>
  <c r="T69" i="1"/>
  <c r="S69" i="1"/>
  <c r="N69" i="1"/>
  <c r="L69" i="1"/>
  <c r="E69" i="1"/>
  <c r="G69" i="1" s="1"/>
  <c r="J69" i="1" s="1"/>
  <c r="V68" i="1"/>
  <c r="U68" i="1"/>
  <c r="S68" i="1"/>
  <c r="N68" i="1"/>
  <c r="T68" i="1" s="1"/>
  <c r="L68" i="1"/>
  <c r="J68" i="1"/>
  <c r="G68" i="1"/>
  <c r="V67" i="1"/>
  <c r="U67" i="1"/>
  <c r="T67" i="1"/>
  <c r="S67" i="1"/>
  <c r="N67" i="1"/>
  <c r="L67" i="1"/>
  <c r="G67" i="1"/>
  <c r="J67" i="1" s="1"/>
  <c r="E67" i="1"/>
  <c r="V66" i="1"/>
  <c r="U66" i="1"/>
  <c r="N66" i="1"/>
  <c r="L66" i="1"/>
  <c r="D66" i="1"/>
  <c r="V65" i="1"/>
  <c r="U65" i="1"/>
  <c r="T65" i="1"/>
  <c r="S65" i="1"/>
  <c r="N65" i="1"/>
  <c r="L65" i="1"/>
  <c r="J65" i="1"/>
  <c r="E65" i="1"/>
  <c r="G65" i="1" s="1"/>
  <c r="V64" i="1"/>
  <c r="U64" i="1"/>
  <c r="T64" i="1"/>
  <c r="S64" i="1"/>
  <c r="N64" i="1"/>
  <c r="L64" i="1"/>
  <c r="J64" i="1"/>
  <c r="E64" i="1"/>
  <c r="G64" i="1" s="1"/>
  <c r="D64" i="1"/>
  <c r="V63" i="1"/>
  <c r="U63" i="1"/>
  <c r="S63" i="1"/>
  <c r="N63" i="1"/>
  <c r="T63" i="1" s="1"/>
  <c r="L63" i="1"/>
  <c r="G63" i="1"/>
  <c r="J63" i="1" s="1"/>
  <c r="V62" i="1"/>
  <c r="U62" i="1"/>
  <c r="T62" i="1"/>
  <c r="S62" i="1"/>
  <c r="N62" i="1"/>
  <c r="L62" i="1"/>
  <c r="J62" i="1"/>
  <c r="E62" i="1"/>
  <c r="G62" i="1" s="1"/>
  <c r="V61" i="1"/>
  <c r="U61" i="1"/>
  <c r="T61" i="1"/>
  <c r="S61" i="1"/>
  <c r="N61" i="1"/>
  <c r="L61" i="1"/>
  <c r="J61" i="1"/>
  <c r="E61" i="1"/>
  <c r="G61" i="1" s="1"/>
  <c r="V60" i="1"/>
  <c r="U60" i="1"/>
  <c r="S60" i="1"/>
  <c r="N60" i="1"/>
  <c r="T60" i="1" s="1"/>
  <c r="L60" i="1"/>
  <c r="J60" i="1"/>
  <c r="E60" i="1"/>
  <c r="G60" i="1" s="1"/>
  <c r="V59" i="1"/>
  <c r="U59" i="1"/>
  <c r="S59" i="1"/>
  <c r="N59" i="1"/>
  <c r="T59" i="1" s="1"/>
  <c r="L59" i="1"/>
  <c r="J59" i="1"/>
  <c r="E59" i="1"/>
  <c r="G59" i="1" s="1"/>
  <c r="V58" i="1"/>
  <c r="U58" i="1"/>
  <c r="T58" i="1"/>
  <c r="S58" i="1"/>
  <c r="N58" i="1"/>
  <c r="L58" i="1"/>
  <c r="G58" i="1"/>
  <c r="J58" i="1" s="1"/>
  <c r="E58" i="1"/>
  <c r="V57" i="1"/>
  <c r="U57" i="1"/>
  <c r="T57" i="1"/>
  <c r="S57" i="1"/>
  <c r="N57" i="1"/>
  <c r="L57" i="1"/>
  <c r="J57" i="1"/>
  <c r="E57" i="1"/>
  <c r="G57" i="1" s="1"/>
  <c r="V56" i="1"/>
  <c r="U56" i="1"/>
  <c r="S56" i="1"/>
  <c r="N56" i="1"/>
  <c r="T56" i="1" s="1"/>
  <c r="L56" i="1"/>
  <c r="G56" i="1"/>
  <c r="J56" i="1" s="1"/>
  <c r="V55" i="1"/>
  <c r="U55" i="1"/>
  <c r="T55" i="1"/>
  <c r="S55" i="1"/>
  <c r="N55" i="1"/>
  <c r="L55" i="1"/>
  <c r="J55" i="1"/>
  <c r="G55" i="1"/>
  <c r="V54" i="1"/>
  <c r="U54" i="1"/>
  <c r="S54" i="1"/>
  <c r="N54" i="1"/>
  <c r="T54" i="1" s="1"/>
  <c r="L54" i="1"/>
  <c r="J54" i="1"/>
  <c r="E54" i="1"/>
  <c r="G54" i="1" s="1"/>
  <c r="V53" i="1"/>
  <c r="U53" i="1"/>
  <c r="T53" i="1"/>
  <c r="S53" i="1"/>
  <c r="N53" i="1"/>
  <c r="L53" i="1"/>
  <c r="G53" i="1"/>
  <c r="J53" i="1" s="1"/>
  <c r="V52" i="1"/>
  <c r="U52" i="1"/>
  <c r="T52" i="1"/>
  <c r="S52" i="1"/>
  <c r="N52" i="1"/>
  <c r="L52" i="1"/>
  <c r="J52" i="1"/>
  <c r="G52" i="1"/>
  <c r="V51" i="1"/>
  <c r="U51" i="1"/>
  <c r="T51" i="1"/>
  <c r="S51" i="1"/>
  <c r="N51" i="1"/>
  <c r="L51" i="1"/>
  <c r="J51" i="1"/>
  <c r="E51" i="1"/>
  <c r="G51" i="1" s="1"/>
  <c r="V50" i="1"/>
  <c r="U50" i="1"/>
  <c r="S50" i="1"/>
  <c r="N50" i="1"/>
  <c r="L50" i="1"/>
  <c r="G50" i="1"/>
  <c r="J50" i="1" s="1"/>
  <c r="E50" i="1"/>
  <c r="T50" i="1" s="1"/>
  <c r="V49" i="1"/>
  <c r="U49" i="1"/>
  <c r="S49" i="1"/>
  <c r="N49" i="1"/>
  <c r="T49" i="1" s="1"/>
  <c r="L49" i="1"/>
  <c r="J49" i="1"/>
  <c r="E49" i="1"/>
  <c r="G49" i="1" s="1"/>
  <c r="V48" i="1"/>
  <c r="U48" i="1"/>
  <c r="T48" i="1"/>
  <c r="S48" i="1"/>
  <c r="N48" i="1"/>
  <c r="L48" i="1"/>
  <c r="G48" i="1"/>
  <c r="J48" i="1" s="1"/>
  <c r="E48" i="1"/>
  <c r="V47" i="1"/>
  <c r="U47" i="1"/>
  <c r="T47" i="1"/>
  <c r="S47" i="1"/>
  <c r="N47" i="1"/>
  <c r="L47" i="1"/>
  <c r="J47" i="1"/>
  <c r="E47" i="1"/>
  <c r="G47" i="1" s="1"/>
  <c r="V46" i="1"/>
  <c r="U46" i="1"/>
  <c r="S46" i="1"/>
  <c r="N46" i="1"/>
  <c r="L46" i="1"/>
  <c r="G46" i="1"/>
  <c r="J46" i="1" s="1"/>
  <c r="E46" i="1"/>
  <c r="T46" i="1" s="1"/>
  <c r="V45" i="1"/>
  <c r="U45" i="1"/>
  <c r="S45" i="1"/>
  <c r="N45" i="1"/>
  <c r="T45" i="1" s="1"/>
  <c r="L45" i="1"/>
  <c r="J45" i="1"/>
  <c r="E45" i="1"/>
  <c r="G45" i="1" s="1"/>
  <c r="V44" i="1"/>
  <c r="U44" i="1"/>
  <c r="T44" i="1"/>
  <c r="S44" i="1"/>
  <c r="N44" i="1"/>
  <c r="L44" i="1"/>
  <c r="G44" i="1"/>
  <c r="J44" i="1" s="1"/>
  <c r="E44" i="1"/>
  <c r="V43" i="1"/>
  <c r="U43" i="1"/>
  <c r="T43" i="1"/>
  <c r="S43" i="1"/>
  <c r="N43" i="1"/>
  <c r="L43" i="1"/>
  <c r="J43" i="1"/>
  <c r="E43" i="1"/>
  <c r="G43" i="1" s="1"/>
  <c r="V42" i="1"/>
  <c r="U42" i="1"/>
  <c r="S42" i="1"/>
  <c r="N42" i="1"/>
  <c r="L42" i="1"/>
  <c r="E42" i="1"/>
  <c r="T42" i="1" s="1"/>
  <c r="V41" i="1"/>
  <c r="U41" i="1"/>
  <c r="S41" i="1"/>
  <c r="N41" i="1"/>
  <c r="L41" i="1"/>
  <c r="E41" i="1"/>
  <c r="G41" i="1" s="1"/>
  <c r="J41" i="1" s="1"/>
  <c r="V40" i="1"/>
  <c r="U40" i="1"/>
  <c r="T40" i="1"/>
  <c r="S40" i="1"/>
  <c r="N40" i="1"/>
  <c r="L40" i="1"/>
  <c r="G40" i="1"/>
  <c r="J40" i="1" s="1"/>
  <c r="E40" i="1"/>
  <c r="V39" i="1"/>
  <c r="U39" i="1"/>
  <c r="T39" i="1"/>
  <c r="S39" i="1"/>
  <c r="N39" i="1"/>
  <c r="L39" i="1"/>
  <c r="J39" i="1"/>
  <c r="E39" i="1"/>
  <c r="G39" i="1" s="1"/>
  <c r="V38" i="1"/>
  <c r="U38" i="1"/>
  <c r="S38" i="1"/>
  <c r="N38" i="1"/>
  <c r="L38" i="1"/>
  <c r="E38" i="1"/>
  <c r="G38" i="1" s="1"/>
  <c r="J38" i="1" s="1"/>
  <c r="V37" i="1"/>
  <c r="U37" i="1"/>
  <c r="S37" i="1"/>
  <c r="N37" i="1"/>
  <c r="L37" i="1"/>
  <c r="E37" i="1"/>
  <c r="G37" i="1" s="1"/>
  <c r="J37" i="1" s="1"/>
  <c r="V36" i="1"/>
  <c r="U36" i="1"/>
  <c r="T36" i="1"/>
  <c r="S36" i="1"/>
  <c r="N36" i="1"/>
  <c r="L36" i="1"/>
  <c r="G36" i="1"/>
  <c r="J36" i="1" s="1"/>
  <c r="E36" i="1"/>
  <c r="V35" i="1"/>
  <c r="U35" i="1"/>
  <c r="T35" i="1"/>
  <c r="S35" i="1"/>
  <c r="N35" i="1"/>
  <c r="L35" i="1"/>
  <c r="J35" i="1"/>
  <c r="E35" i="1"/>
  <c r="G35" i="1" s="1"/>
  <c r="V34" i="1"/>
  <c r="U34" i="1"/>
  <c r="S34" i="1"/>
  <c r="N34" i="1"/>
  <c r="L34" i="1"/>
  <c r="E34" i="1"/>
  <c r="T34" i="1" s="1"/>
  <c r="V33" i="1"/>
  <c r="U33" i="1"/>
  <c r="S33" i="1"/>
  <c r="N33" i="1"/>
  <c r="L33" i="1"/>
  <c r="E33" i="1"/>
  <c r="G33" i="1" s="1"/>
  <c r="J33" i="1" s="1"/>
  <c r="V32" i="1"/>
  <c r="U32" i="1"/>
  <c r="T32" i="1"/>
  <c r="S32" i="1"/>
  <c r="N32" i="1"/>
  <c r="L32" i="1"/>
  <c r="G32" i="1"/>
  <c r="J32" i="1" s="1"/>
  <c r="E32" i="1"/>
  <c r="V31" i="1"/>
  <c r="U31" i="1"/>
  <c r="T31" i="1"/>
  <c r="S31" i="1"/>
  <c r="N31" i="1"/>
  <c r="L31" i="1"/>
  <c r="E31" i="1"/>
  <c r="G31" i="1" s="1"/>
  <c r="J31" i="1" s="1"/>
  <c r="V30" i="1"/>
  <c r="U30" i="1"/>
  <c r="S30" i="1"/>
  <c r="N30" i="1"/>
  <c r="L30" i="1"/>
  <c r="E30" i="1"/>
  <c r="T30" i="1" s="1"/>
  <c r="V29" i="1"/>
  <c r="U29" i="1"/>
  <c r="T29" i="1"/>
  <c r="S29" i="1"/>
  <c r="N29" i="1"/>
  <c r="L29" i="1"/>
  <c r="E29" i="1"/>
  <c r="G29" i="1" s="1"/>
  <c r="J29" i="1" s="1"/>
  <c r="V28" i="1"/>
  <c r="U28" i="1"/>
  <c r="S28" i="1"/>
  <c r="N28" i="1"/>
  <c r="L28" i="1"/>
  <c r="E28" i="1"/>
  <c r="G28" i="1" s="1"/>
  <c r="J28" i="1" s="1"/>
  <c r="V27" i="1"/>
  <c r="U27" i="1"/>
  <c r="T27" i="1"/>
  <c r="S27" i="1"/>
  <c r="N27" i="1"/>
  <c r="L27" i="1"/>
  <c r="E27" i="1"/>
  <c r="G27" i="1" s="1"/>
  <c r="J27" i="1" s="1"/>
  <c r="V26" i="1"/>
  <c r="U26" i="1"/>
  <c r="S26" i="1"/>
  <c r="N26" i="1"/>
  <c r="L26" i="1"/>
  <c r="E26" i="1"/>
  <c r="G26" i="1" s="1"/>
  <c r="J26" i="1" s="1"/>
  <c r="V25" i="1"/>
  <c r="U25" i="1"/>
  <c r="T25" i="1"/>
  <c r="S25" i="1"/>
  <c r="N25" i="1"/>
  <c r="L25" i="1"/>
  <c r="E25" i="1"/>
  <c r="G25" i="1" s="1"/>
  <c r="J25" i="1" s="1"/>
  <c r="V24" i="1"/>
  <c r="U24" i="1"/>
  <c r="S24" i="1"/>
  <c r="N24" i="1"/>
  <c r="L24" i="1"/>
  <c r="E24" i="1"/>
  <c r="T24" i="1" s="1"/>
  <c r="V23" i="1"/>
  <c r="U23" i="1"/>
  <c r="T23" i="1"/>
  <c r="S23" i="1"/>
  <c r="N23" i="1"/>
  <c r="L23" i="1"/>
  <c r="E23" i="1"/>
  <c r="G23" i="1" s="1"/>
  <c r="J23" i="1" s="1"/>
  <c r="V22" i="1"/>
  <c r="U22" i="1"/>
  <c r="S22" i="1"/>
  <c r="N22" i="1"/>
  <c r="L22" i="1"/>
  <c r="E22" i="1"/>
  <c r="G22" i="1" s="1"/>
  <c r="J22" i="1" s="1"/>
  <c r="V21" i="1"/>
  <c r="U21" i="1"/>
  <c r="T21" i="1"/>
  <c r="S21" i="1"/>
  <c r="N21" i="1"/>
  <c r="L21" i="1"/>
  <c r="E21" i="1"/>
  <c r="G21" i="1" s="1"/>
  <c r="J21" i="1" s="1"/>
  <c r="V20" i="1"/>
  <c r="U20" i="1"/>
  <c r="S20" i="1"/>
  <c r="N20" i="1"/>
  <c r="L20" i="1"/>
  <c r="E20" i="1"/>
  <c r="G20" i="1" s="1"/>
  <c r="J20" i="1" s="1"/>
  <c r="V19" i="1"/>
  <c r="U19" i="1"/>
  <c r="T19" i="1"/>
  <c r="S19" i="1"/>
  <c r="N19" i="1"/>
  <c r="L19" i="1"/>
  <c r="E19" i="1"/>
  <c r="G19" i="1" s="1"/>
  <c r="J19" i="1" s="1"/>
  <c r="V18" i="1"/>
  <c r="U18" i="1"/>
  <c r="S18" i="1"/>
  <c r="N18" i="1"/>
  <c r="L18" i="1"/>
  <c r="E18" i="1"/>
  <c r="G18" i="1" s="1"/>
  <c r="J18" i="1" s="1"/>
  <c r="V17" i="1"/>
  <c r="U17" i="1"/>
  <c r="T17" i="1"/>
  <c r="S17" i="1"/>
  <c r="N17" i="1"/>
  <c r="L17" i="1"/>
  <c r="E17" i="1"/>
  <c r="G17" i="1" s="1"/>
  <c r="J17" i="1" s="1"/>
  <c r="V16" i="1"/>
  <c r="U16" i="1"/>
  <c r="S16" i="1"/>
  <c r="N16" i="1"/>
  <c r="L16" i="1"/>
  <c r="E16" i="1"/>
  <c r="T16" i="1" s="1"/>
  <c r="V15" i="1"/>
  <c r="U15" i="1"/>
  <c r="T15" i="1"/>
  <c r="S15" i="1"/>
  <c r="N15" i="1"/>
  <c r="L15" i="1"/>
  <c r="E15" i="1"/>
  <c r="G15" i="1" s="1"/>
  <c r="J15" i="1" s="1"/>
  <c r="V14" i="1"/>
  <c r="U14" i="1"/>
  <c r="S14" i="1"/>
  <c r="N14" i="1"/>
  <c r="L14" i="1"/>
  <c r="E14" i="1"/>
  <c r="G14" i="1" s="1"/>
  <c r="J14" i="1" s="1"/>
  <c r="V13" i="1"/>
  <c r="U13" i="1"/>
  <c r="T13" i="1"/>
  <c r="S13" i="1"/>
  <c r="N13" i="1"/>
  <c r="L13" i="1"/>
  <c r="E13" i="1"/>
  <c r="G13" i="1" s="1"/>
  <c r="J13" i="1" s="1"/>
  <c r="V12" i="1"/>
  <c r="U12" i="1"/>
  <c r="S12" i="1"/>
  <c r="N12" i="1"/>
  <c r="L12" i="1"/>
  <c r="E12" i="1"/>
  <c r="T12" i="1" s="1"/>
  <c r="V11" i="1"/>
  <c r="U11" i="1"/>
  <c r="T11" i="1"/>
  <c r="S11" i="1"/>
  <c r="N11" i="1"/>
  <c r="L11" i="1"/>
  <c r="E11" i="1"/>
  <c r="G11" i="1" s="1"/>
  <c r="J11" i="1" s="1"/>
  <c r="V10" i="1"/>
  <c r="U10" i="1"/>
  <c r="S10" i="1"/>
  <c r="N10" i="1"/>
  <c r="L10" i="1"/>
  <c r="E10" i="1"/>
  <c r="G10" i="1" s="1"/>
  <c r="J10" i="1" s="1"/>
  <c r="V9" i="1"/>
  <c r="U9" i="1"/>
  <c r="T9" i="1"/>
  <c r="S9" i="1"/>
  <c r="N9" i="1"/>
  <c r="L9" i="1"/>
  <c r="E9" i="1"/>
  <c r="G9" i="1" s="1"/>
  <c r="J9" i="1" s="1"/>
  <c r="V8" i="1"/>
  <c r="U8" i="1"/>
  <c r="S8" i="1"/>
  <c r="N8" i="1"/>
  <c r="L8" i="1"/>
  <c r="E8" i="1"/>
  <c r="T8" i="1" s="1"/>
  <c r="V7" i="1"/>
  <c r="U7" i="1"/>
  <c r="T7" i="1"/>
  <c r="S7" i="1"/>
  <c r="N7" i="1"/>
  <c r="L7" i="1"/>
  <c r="E7" i="1"/>
  <c r="G7" i="1" s="1"/>
  <c r="J7" i="1" s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4" i="1" s="1"/>
  <c r="B236" i="1" s="1"/>
  <c r="B237" i="1" s="1"/>
  <c r="B238" i="1" s="1"/>
  <c r="B239" i="1" s="1"/>
  <c r="B240" i="1" s="1"/>
  <c r="B241" i="1" s="1"/>
  <c r="B243" i="1" s="1"/>
  <c r="B244" i="1" s="1"/>
  <c r="B246" i="1" s="1"/>
  <c r="B247" i="1" s="1"/>
  <c r="B248" i="1" s="1"/>
  <c r="B249" i="1" s="1"/>
  <c r="B250" i="1" s="1"/>
  <c r="B251" i="1" s="1"/>
  <c r="B252" i="1" s="1"/>
  <c r="V6" i="1"/>
  <c r="U6" i="1"/>
  <c r="S6" i="1"/>
  <c r="N6" i="1"/>
  <c r="L6" i="1"/>
  <c r="E6" i="1"/>
  <c r="T6" i="1" s="1"/>
  <c r="B6" i="1"/>
  <c r="V5" i="1"/>
  <c r="U5" i="1"/>
  <c r="T5" i="1"/>
  <c r="S5" i="1"/>
  <c r="N5" i="1"/>
  <c r="L5" i="1"/>
  <c r="E5" i="1"/>
  <c r="G5" i="1" s="1"/>
  <c r="J5" i="1" s="1"/>
  <c r="G6" i="1" l="1"/>
  <c r="J6" i="1" s="1"/>
  <c r="G8" i="1"/>
  <c r="J8" i="1" s="1"/>
  <c r="G16" i="1"/>
  <c r="J16" i="1" s="1"/>
  <c r="T10" i="1"/>
  <c r="T14" i="1"/>
  <c r="T18" i="1"/>
  <c r="T20" i="1"/>
  <c r="T22" i="1"/>
  <c r="T26" i="1"/>
  <c r="T28" i="1"/>
  <c r="G34" i="1"/>
  <c r="J34" i="1" s="1"/>
  <c r="T37" i="1"/>
  <c r="G42" i="1"/>
  <c r="J42" i="1" s="1"/>
  <c r="T38" i="1"/>
  <c r="T96" i="1"/>
  <c r="G96" i="1"/>
  <c r="J96" i="1" s="1"/>
  <c r="T78" i="1"/>
  <c r="G78" i="1"/>
  <c r="J78" i="1" s="1"/>
  <c r="G12" i="1"/>
  <c r="J12" i="1" s="1"/>
  <c r="G24" i="1"/>
  <c r="J24" i="1" s="1"/>
  <c r="G30" i="1"/>
  <c r="J30" i="1" s="1"/>
  <c r="S66" i="1"/>
  <c r="E66" i="1"/>
  <c r="T33" i="1"/>
  <c r="T41" i="1"/>
  <c r="T94" i="1"/>
  <c r="G94" i="1"/>
  <c r="J94" i="1" s="1"/>
  <c r="G170" i="1"/>
  <c r="J170" i="1" s="1"/>
  <c r="T175" i="1"/>
  <c r="G84" i="1"/>
  <c r="J84" i="1" s="1"/>
  <c r="G93" i="1"/>
  <c r="J93" i="1" s="1"/>
  <c r="G98" i="1"/>
  <c r="J98" i="1" s="1"/>
  <c r="G100" i="1"/>
  <c r="J100" i="1" s="1"/>
  <c r="G111" i="1"/>
  <c r="J111" i="1" s="1"/>
  <c r="G135" i="1"/>
  <c r="J135" i="1" s="1"/>
  <c r="G141" i="1"/>
  <c r="J141" i="1" s="1"/>
  <c r="G143" i="1"/>
  <c r="J143" i="1" s="1"/>
  <c r="G148" i="1"/>
  <c r="J148" i="1" s="1"/>
  <c r="G150" i="1"/>
  <c r="J150" i="1" s="1"/>
  <c r="G152" i="1"/>
  <c r="J152" i="1" s="1"/>
  <c r="G154" i="1"/>
  <c r="J154" i="1" s="1"/>
  <c r="G156" i="1"/>
  <c r="J156" i="1" s="1"/>
  <c r="T163" i="1"/>
  <c r="G168" i="1"/>
  <c r="J168" i="1" s="1"/>
  <c r="G172" i="1"/>
  <c r="J172" i="1" s="1"/>
  <c r="G174" i="1"/>
  <c r="J174" i="1" s="1"/>
  <c r="T177" i="1"/>
  <c r="G178" i="1"/>
  <c r="J178" i="1" s="1"/>
  <c r="T187" i="1"/>
  <c r="G187" i="1"/>
  <c r="J187" i="1" s="1"/>
  <c r="G208" i="1"/>
  <c r="J208" i="1" s="1"/>
  <c r="G210" i="1"/>
  <c r="J210" i="1" s="1"/>
  <c r="G212" i="1"/>
  <c r="J212" i="1" s="1"/>
  <c r="G221" i="1"/>
  <c r="J221" i="1" s="1"/>
  <c r="G223" i="1"/>
  <c r="J223" i="1" s="1"/>
  <c r="G247" i="1"/>
  <c r="J247" i="1" s="1"/>
  <c r="G252" i="1"/>
  <c r="J252" i="1" s="1"/>
  <c r="G188" i="1"/>
  <c r="J188" i="1" s="1"/>
  <c r="G66" i="1" l="1"/>
  <c r="J66" i="1" s="1"/>
  <c r="T66" i="1"/>
</calcChain>
</file>

<file path=xl/sharedStrings.xml><?xml version="1.0" encoding="utf-8"?>
<sst xmlns="http://schemas.openxmlformats.org/spreadsheetml/2006/main" count="577" uniqueCount="305">
  <si>
    <t>2017 Private Education Student Financial Assistance (PESFA) 
Schedule of Costs by Qualifications (non-bundled qualifications)</t>
  </si>
  <si>
    <t>2017 Schedule of Cost TWSP</t>
  </si>
  <si>
    <t>Sector</t>
  </si>
  <si>
    <t>No.</t>
  </si>
  <si>
    <t xml:space="preserve">TVET Qualification Title </t>
  </si>
  <si>
    <t xml:space="preserve">No. of Training Hours      </t>
  </si>
  <si>
    <t>No. of Training Days</t>
  </si>
  <si>
    <t xml:space="preserve">Training Cost (PhP)       </t>
  </si>
  <si>
    <t>Student Allowance (PhP)</t>
  </si>
  <si>
    <t>Book Allowance (PhP)</t>
  </si>
  <si>
    <t>Assessment Fee (PhP)</t>
  </si>
  <si>
    <t>Per Capita Cost (PhP)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</si>
  <si>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</si>
  <si>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</si>
  <si>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</si>
  <si>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</si>
  <si>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</si>
  <si>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</si>
  <si>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</si>
  <si>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</si>
  <si>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</si>
  <si>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(10=6+7+8+9)</t>
  </si>
  <si>
    <t>Agriculture and Fishery</t>
  </si>
  <si>
    <t>Agricultural Crops Production NC I</t>
  </si>
  <si>
    <t>Agricultural Crops Production NC II</t>
  </si>
  <si>
    <t>Agricultural Crops Production NC III</t>
  </si>
  <si>
    <t>Animal Health Care and Management NC III</t>
  </si>
  <si>
    <t>Animal Production (Poultry-Chicken) NC II</t>
  </si>
  <si>
    <t>Animal Production (Ruminants) NC II</t>
  </si>
  <si>
    <t>Animal Production (Swine) NC II</t>
  </si>
  <si>
    <t>Aquaculture NC II</t>
  </si>
  <si>
    <t>Fish Capture NC I</t>
  </si>
  <si>
    <t>Fish Capture NC II</t>
  </si>
  <si>
    <t>Fishing Gear Repair and Maintenance NC III</t>
  </si>
  <si>
    <t>Fishport/Wharf Operation NC I</t>
  </si>
  <si>
    <t>Horticulture NC III</t>
  </si>
  <si>
    <t>Landscape Installation and Maintenance (Softscape) NC II</t>
  </si>
  <si>
    <t>Organic Agriculture Production NC II</t>
  </si>
  <si>
    <t>Pest Management (Vegetables) NC II</t>
  </si>
  <si>
    <t>Rice Machinery Operations NC II</t>
  </si>
  <si>
    <t>Rubber Processing NC II</t>
  </si>
  <si>
    <t>Rubber Production NC II</t>
  </si>
  <si>
    <t>Automotive</t>
  </si>
  <si>
    <t>Automotive Body Repairing NC II</t>
  </si>
  <si>
    <t>Automotive Engine Rebuilding NC II</t>
  </si>
  <si>
    <t>Automotive Servicing NC I</t>
  </si>
  <si>
    <t>Automotive Servicing NC II</t>
  </si>
  <si>
    <t>Automotive Servicing NC III</t>
  </si>
  <si>
    <t>Automotive Servicing NC IV</t>
  </si>
  <si>
    <t>Automotive Body Painting/Finishing NC I</t>
  </si>
  <si>
    <t>Automotive Body Painting/Finishing NC II</t>
  </si>
  <si>
    <t>Automotive Body Painting/Finishing NC III</t>
  </si>
  <si>
    <t>Motorcycle/ Small Engine Servicing NC II</t>
  </si>
  <si>
    <t>*Motorcycle/ Small Engine Servicing NC II</t>
  </si>
  <si>
    <t>-</t>
  </si>
  <si>
    <t>Automotive Electrical Assembly NC II</t>
  </si>
  <si>
    <t>Automotive Electrical Assembly NC III</t>
  </si>
  <si>
    <t>Automotive Mechanical Assembly NC II</t>
  </si>
  <si>
    <t>Automotive Mechanical Assembly NC III</t>
  </si>
  <si>
    <t>Automotive Wiring Harness Assembly NC II</t>
  </si>
  <si>
    <t>Forging NC II</t>
  </si>
  <si>
    <t>Forging NC III</t>
  </si>
  <si>
    <t>Foundry Melting/Casting NC II</t>
  </si>
  <si>
    <t>Foundry Melting/Casting NC III</t>
  </si>
  <si>
    <t>Foundry Molding NC II</t>
  </si>
  <si>
    <t>Foundry Molding NC III</t>
  </si>
  <si>
    <t>Foundry Pattern Making NC II</t>
  </si>
  <si>
    <t>Foundry Pattern Making NC III</t>
  </si>
  <si>
    <t>Heat Treatment NC II</t>
  </si>
  <si>
    <t>Laboratory and  Metrology/Calibration NC II</t>
  </si>
  <si>
    <t>Laboratory and  Metrology/Calibration NC III</t>
  </si>
  <si>
    <t>Metal Stamping NC II</t>
  </si>
  <si>
    <t>Mold Making NC II</t>
  </si>
  <si>
    <t>Painting Machine Operation NC II</t>
  </si>
  <si>
    <t>Plastic Machine Operation NC II</t>
  </si>
  <si>
    <t>Plastic Machine Operation NC III</t>
  </si>
  <si>
    <t>Process Inspection NC II</t>
  </si>
  <si>
    <t>Process Inspection NC III</t>
  </si>
  <si>
    <t>Tinsmithing (Automotive Manufacturing) NC II</t>
  </si>
  <si>
    <t>Construction</t>
  </si>
  <si>
    <t xml:space="preserve">Carpentry NC II </t>
  </si>
  <si>
    <t xml:space="preserve">Carpentry NC III </t>
  </si>
  <si>
    <t xml:space="preserve">Construction Painting NC II </t>
  </si>
  <si>
    <t xml:space="preserve">Construction Painting NC III </t>
  </si>
  <si>
    <t>Electrical Installation and Maintenance NC II</t>
  </si>
  <si>
    <t>*Electrical Installation and Maintenance NC II</t>
  </si>
  <si>
    <t>Electrical Installation and Maintenance NC III</t>
  </si>
  <si>
    <t>*Electrical Installation and Maintenance NC III</t>
  </si>
  <si>
    <t>Electrical Installation and Maintenance NC IV</t>
  </si>
  <si>
    <t>Heavy Equipment Servicing (Mechanical) NC II</t>
  </si>
  <si>
    <t xml:space="preserve">HEO (Articulated Off-Highway Dump Truck) NC II </t>
  </si>
  <si>
    <t>HEO (Backhoe Loader) NC II</t>
  </si>
  <si>
    <t>HEO (Bulldozer) NC II</t>
  </si>
  <si>
    <t>HEO (Concrete Pump) NC II</t>
  </si>
  <si>
    <t>HEO (Container Stacker) NC II</t>
  </si>
  <si>
    <t>HEO (Crawler Crane) NC II</t>
  </si>
  <si>
    <t>HEO (Forklift) NC II</t>
  </si>
  <si>
    <t>HEO (Gantry Crane) NC II</t>
  </si>
  <si>
    <t>HEO (Hydraulic Excavator) NC II</t>
  </si>
  <si>
    <t>HEO (Motor Grader) NC II</t>
  </si>
  <si>
    <t>HEO (Paver) NC II</t>
  </si>
  <si>
    <t>HEO (Rigid Off-Highway Dump Truck) NC II</t>
  </si>
  <si>
    <t xml:space="preserve">HEO (Rigid On-Highway Dump Truck) NC II </t>
  </si>
  <si>
    <t>HEO (Road Roller) NC II</t>
  </si>
  <si>
    <t xml:space="preserve">HEO (Rough Terrain Crane) NC II </t>
  </si>
  <si>
    <t>HEO (Screed) NC I</t>
  </si>
  <si>
    <t>HEO (Tower Crane) NC II</t>
  </si>
  <si>
    <t>HEO (Transit Mixer) NC II</t>
  </si>
  <si>
    <t xml:space="preserve">HEO (Truck Mounted Crane) NC II </t>
  </si>
  <si>
    <t>HEO (Wheel Loader) NC II</t>
  </si>
  <si>
    <t xml:space="preserve">Masonry NC  I </t>
  </si>
  <si>
    <t xml:space="preserve">Masonry NC  II </t>
  </si>
  <si>
    <t>Masonry NC  III</t>
  </si>
  <si>
    <t xml:space="preserve">Pipefitting NC II </t>
  </si>
  <si>
    <t xml:space="preserve">Plumbing NC  I </t>
  </si>
  <si>
    <t>*Plumbing NC  I</t>
  </si>
  <si>
    <t>Plumbing NC  II</t>
  </si>
  <si>
    <t>*Plumbing NC  II</t>
  </si>
  <si>
    <t>Plumbing NC  III</t>
  </si>
  <si>
    <t>*Plumbing NC  III</t>
  </si>
  <si>
    <t>PV System Design NC III</t>
  </si>
  <si>
    <t>PV Systems Installation NC II</t>
  </si>
  <si>
    <t>PV Systems Servicing NC III</t>
  </si>
  <si>
    <t>Reinforcing Steel Works NC II</t>
  </si>
  <si>
    <t>Rigging NC I</t>
  </si>
  <si>
    <t>Scaffold Erection NC II</t>
  </si>
  <si>
    <t xml:space="preserve">Structural Erection NC II </t>
  </si>
  <si>
    <t>Technical Drafting NC II</t>
  </si>
  <si>
    <t>Tile Setting NC II</t>
  </si>
  <si>
    <t>Metals And Engineering</t>
  </si>
  <si>
    <t>CAD/CAM Operation NC III</t>
  </si>
  <si>
    <t>CNC Lathe Machine Operation NC II</t>
  </si>
  <si>
    <t>CNC Lathe Machine Operation NC III</t>
  </si>
  <si>
    <t>CNC Milling Machine Operation NC II</t>
  </si>
  <si>
    <t>CNC Milling Machine Operation NC III</t>
  </si>
  <si>
    <t>Flux Cored Arc Welding (FCAW) NC I</t>
  </si>
  <si>
    <t>Flux Cored Arc Welding (FCAW) NC II</t>
  </si>
  <si>
    <t>Flux Cored Arc Welding (FCAW) NC III</t>
  </si>
  <si>
    <t>Gas Metal Arc Welding (GMAW) NC I</t>
  </si>
  <si>
    <t>Gas Metal Arc Welding (GMAW) NC II</t>
  </si>
  <si>
    <t>Gas Metal Arc Welding (GMAW) NC III</t>
  </si>
  <si>
    <t>Gas Tungsten Arc  Welding (GTAW) NC II</t>
  </si>
  <si>
    <t>Gas Tungsten Arc  Welding (GTAW) NC IV</t>
  </si>
  <si>
    <t>Gas Welding NC I</t>
  </si>
  <si>
    <t>Gas Welding NC II</t>
  </si>
  <si>
    <t>Machining NC I</t>
  </si>
  <si>
    <t>Machining NC II</t>
  </si>
  <si>
    <t>Machining NC III</t>
  </si>
  <si>
    <t>Mechanical Drafting NC I</t>
  </si>
  <si>
    <t>Plant Maintenance NC I</t>
  </si>
  <si>
    <t>Press Machine Operation NC I</t>
  </si>
  <si>
    <t>Shielded Metal Arc Welding (SMAW) NC I</t>
  </si>
  <si>
    <t>Shielded Metal Arc Welding (SMAW) NC II</t>
  </si>
  <si>
    <t>Shielded Metal Arc Welding (SMAW) NC III</t>
  </si>
  <si>
    <t>Shielded Metal Arc Welding (SMAW) NC IV</t>
  </si>
  <si>
    <t>Submerged Arc Welding (SAW) NC I</t>
  </si>
  <si>
    <t>Submerged Arc Welding (SAW) NC II</t>
  </si>
  <si>
    <t>Tool and Die Making NC II</t>
  </si>
  <si>
    <t>Heating, Ventilation, Airconditioning and Refrigeration</t>
  </si>
  <si>
    <t>Airduct Servicing NC II</t>
  </si>
  <si>
    <t>RAC (PACU-CRE) Servicing NC III</t>
  </si>
  <si>
    <t>RAC Servicing (DomRAC) NC II</t>
  </si>
  <si>
    <t>Transport RAC Servicing NC II</t>
  </si>
  <si>
    <t>Ice Plant Refrigeration Servicing NC III</t>
  </si>
  <si>
    <t>Utilities</t>
  </si>
  <si>
    <t>Diesel Power Plant Maintenance NC III</t>
  </si>
  <si>
    <t>Diesel Power Plant Operation and Maintenance II</t>
  </si>
  <si>
    <t>Diesel Power Plant Operation and Maintenance NC III</t>
  </si>
  <si>
    <t>Electric Power Distribution Line Construction NC II</t>
  </si>
  <si>
    <t>Transmission Line Installation and Maintenance NC II</t>
  </si>
  <si>
    <t>Transmission Line Installation and Maintenance NC III</t>
  </si>
  <si>
    <t>Electronics</t>
  </si>
  <si>
    <t>Electronics Products Assembly and Servicing NC II</t>
  </si>
  <si>
    <t>Computer Systems Servicing NC II</t>
  </si>
  <si>
    <t xml:space="preserve">Consumer Electronics Servicing NC III </t>
  </si>
  <si>
    <t>Consumer Electronics Servicing NC IV</t>
  </si>
  <si>
    <t>Electronics Production Line - Back End Operation Level 1</t>
  </si>
  <si>
    <t>Electronics Production Line - SMT Operation Level 1</t>
  </si>
  <si>
    <t>Instrumentation and Control Servicing NC II</t>
  </si>
  <si>
    <t>Instrumentation and Control Servicing NC III</t>
  </si>
  <si>
    <t>Instrumentation and Control Servicing NC IV</t>
  </si>
  <si>
    <t>Mechatronics Servicing NC II</t>
  </si>
  <si>
    <t>*Mechatronics Servicing NC II</t>
  </si>
  <si>
    <t>Mechatronics Servicing NC III</t>
  </si>
  <si>
    <t>*Mechatronics Servicing NC III</t>
  </si>
  <si>
    <t>Mechatronics Servicing NC IV</t>
  </si>
  <si>
    <t>*Mechatronics Servicing NC IV</t>
  </si>
  <si>
    <t>Footwear and Leathergoods</t>
  </si>
  <si>
    <t>Footwear Making NC II</t>
  </si>
  <si>
    <t>Furniture and Fixtures</t>
  </si>
  <si>
    <t>Furniture Making (Finishing) NC II</t>
  </si>
  <si>
    <t>Garments</t>
  </si>
  <si>
    <t>Dressmaking NC II</t>
  </si>
  <si>
    <t>Industrial Sewing Machine Operation</t>
  </si>
  <si>
    <t>Tailoring NC II</t>
  </si>
  <si>
    <t>Processed 
Food &amp; 
Beverages</t>
  </si>
  <si>
    <t>Fish Products Packaging NC II</t>
  </si>
  <si>
    <t>Food Processing NC I</t>
  </si>
  <si>
    <t>Food Processing NC II</t>
  </si>
  <si>
    <t>Food Processing NC III</t>
  </si>
  <si>
    <t>Food Processing NC IV</t>
  </si>
  <si>
    <t>Slaughtering Operations NC II</t>
  </si>
  <si>
    <t>Pyrotechnics</t>
  </si>
  <si>
    <t>Pyrotechnics NC II</t>
  </si>
  <si>
    <t>Information and Communication Technology</t>
  </si>
  <si>
    <t>Finishing Course for Legal Transcriptionist NC II</t>
  </si>
  <si>
    <t>Medical Transcription NC II</t>
  </si>
  <si>
    <t>Contact Center Services NC II</t>
  </si>
  <si>
    <t>Cable TV Installation NC II</t>
  </si>
  <si>
    <t>Cable TV Operation and Maintenance NC III</t>
  </si>
  <si>
    <t>Career Entry Course For Software Developer NC IV</t>
  </si>
  <si>
    <t xml:space="preserve">    - JAVA</t>
  </si>
  <si>
    <t xml:space="preserve">    - Microsoft. Net</t>
  </si>
  <si>
    <t xml:space="preserve">    - Legacy System/COBOL</t>
  </si>
  <si>
    <t xml:space="preserve">    - Oracle</t>
  </si>
  <si>
    <t xml:space="preserve">    - RPG</t>
  </si>
  <si>
    <t>2D Animation NC III</t>
  </si>
  <si>
    <t>3D Animation NC III</t>
  </si>
  <si>
    <t>Animation NC II</t>
  </si>
  <si>
    <t>Broadband Installation (Fixed Wireless System) NC II</t>
  </si>
  <si>
    <t>Game Programming NC III</t>
  </si>
  <si>
    <t>Creative Web Design</t>
  </si>
  <si>
    <t>Web Development</t>
  </si>
  <si>
    <t>Visual Graphic Design NC III</t>
  </si>
  <si>
    <t>Telecom OSP and Subscriber Line Installation (Copper Cable/POTS and DSL) NC II</t>
  </si>
  <si>
    <t>Telecom OSP Installation (Fiber Optic Cable) NC II</t>
  </si>
  <si>
    <r>
      <t>Tourism</t>
    </r>
    <r>
      <rPr>
        <sz val="11"/>
        <rFont val="Arial Narrow"/>
        <family val="2"/>
      </rPr>
      <t xml:space="preserve"> (Hotels and Restaurant)</t>
    </r>
  </si>
  <si>
    <t>Attraction &amp; Theme Parks Operation NC II</t>
  </si>
  <si>
    <t>Barista NC II</t>
  </si>
  <si>
    <t xml:space="preserve">Bartending NC II </t>
  </si>
  <si>
    <t>Bread and Pastry Production NC II</t>
  </si>
  <si>
    <t>Cookery NC II</t>
  </si>
  <si>
    <t xml:space="preserve">Commercial Cooking NC III </t>
  </si>
  <si>
    <t>Commercial Cooking NC IV</t>
  </si>
  <si>
    <t>Events Management Services NC III</t>
  </si>
  <si>
    <t xml:space="preserve">Food and Beverage Services NC II </t>
  </si>
  <si>
    <t xml:space="preserve">Food and Beverage Services NC III </t>
  </si>
  <si>
    <t>Food and Beverage Services NC IV</t>
  </si>
  <si>
    <t xml:space="preserve">Front Office Services NC II </t>
  </si>
  <si>
    <t>Housekeeping NC II</t>
  </si>
  <si>
    <t>Housekeeping NC III</t>
  </si>
  <si>
    <t>Housekeeping NC IV</t>
  </si>
  <si>
    <t>Local Guiding Services NC II</t>
  </si>
  <si>
    <t>Tourism Promotion Services NC II</t>
  </si>
  <si>
    <t>Travel Services NC II</t>
  </si>
  <si>
    <t>Land
Transportation</t>
  </si>
  <si>
    <t>Driving (Passenger Bus/Straight Truck) NC III</t>
  </si>
  <si>
    <t>Driving (Articulated Vehicle) NC III</t>
  </si>
  <si>
    <t>Driving NC II</t>
  </si>
  <si>
    <t>Wholesale and Retail Trading</t>
  </si>
  <si>
    <t>Customer Services NC II</t>
  </si>
  <si>
    <t>Health, Social &amp; Other Community Development Services</t>
  </si>
  <si>
    <t>Health Care Services</t>
  </si>
  <si>
    <t>Barangay Health Services NC II</t>
  </si>
  <si>
    <t xml:space="preserve">Biomedical Equipment Services NC II </t>
  </si>
  <si>
    <t>Dental Hygiene NC IV</t>
  </si>
  <si>
    <t xml:space="preserve">Dental Laboratory Technology Services (Fixed Dentures/ Restorations) NC II </t>
  </si>
  <si>
    <t>Dental Laboratory Technology Services (Removable Dentures/Appliances) NC II</t>
  </si>
  <si>
    <t>Dental Laboratory Technology Services NC I</t>
  </si>
  <si>
    <t>Dental Technology NC IV</t>
  </si>
  <si>
    <t xml:space="preserve">Emergency Medical Services NC II </t>
  </si>
  <si>
    <t xml:space="preserve">Health Care Services NC II </t>
  </si>
  <si>
    <t>Hilot (Wellness Massage) NC II</t>
  </si>
  <si>
    <t xml:space="preserve">Massage Therapy NC II </t>
  </si>
  <si>
    <t>Opthalmic Lens Services NC II</t>
  </si>
  <si>
    <t>Pharmacy Services NC III</t>
  </si>
  <si>
    <t>Spa Theraphy</t>
  </si>
  <si>
    <t>Caregiving NC II</t>
  </si>
  <si>
    <t>Household Services</t>
  </si>
  <si>
    <t>Domestic Work NC II</t>
  </si>
  <si>
    <t>Personal Care</t>
  </si>
  <si>
    <t>Beauty Care NC II</t>
  </si>
  <si>
    <t>Beauty Care NC III</t>
  </si>
  <si>
    <t>Beauty Care Services (Nail Care) NC II</t>
  </si>
  <si>
    <t>Beauty Care Services (Nail Care) NC III</t>
  </si>
  <si>
    <t>Hair Dressing NC II</t>
  </si>
  <si>
    <t>Hair Dressing NC III</t>
  </si>
  <si>
    <t>Security Services</t>
  </si>
  <si>
    <t xml:space="preserve">Security Services NC I </t>
  </si>
  <si>
    <t xml:space="preserve">Security Services NC II </t>
  </si>
  <si>
    <t>Others</t>
  </si>
  <si>
    <t>Community Disaster Management</t>
  </si>
  <si>
    <t>Bookkeeping NC III</t>
  </si>
  <si>
    <t>Microfinance Technology NC II</t>
  </si>
  <si>
    <t>Offset Printing Press Operation</t>
  </si>
  <si>
    <t>Pre-press Operation</t>
  </si>
  <si>
    <t>Visual Arts</t>
  </si>
  <si>
    <t>Illustration NC II</t>
  </si>
  <si>
    <t>Photography NC II</t>
  </si>
  <si>
    <t>TVET Qualification Title</t>
  </si>
  <si>
    <t>No. of Training Hours</t>
  </si>
  <si>
    <t xml:space="preserve">Training Cost 
(PhP)    </t>
  </si>
  <si>
    <t xml:space="preserve">Student Allowance
(PhP)  </t>
  </si>
  <si>
    <t>Assessment Fee
(PhP)</t>
  </si>
  <si>
    <t>Per Capita Scholarship Cost 
(PhP)</t>
  </si>
  <si>
    <t xml:space="preserve">(4) </t>
  </si>
  <si>
    <t xml:space="preserve">(6) </t>
  </si>
  <si>
    <t>(10)=(6+7+8+9)</t>
  </si>
  <si>
    <t>Metals and Engineering</t>
  </si>
  <si>
    <t>FITTER MACHINIST</t>
  </si>
  <si>
    <t>RAC MECHANIC</t>
  </si>
  <si>
    <t>AUTOMOTIVE MECHANIC</t>
  </si>
  <si>
    <t>ELECTRO-MECHANICAL TECHNICIAN</t>
  </si>
  <si>
    <t>Note: The scholar is required to undergo On-the-Job Training (OJT) for a minimum of 73 days for each qualification.</t>
  </si>
  <si>
    <t>2017 Private Education Student Financial Assistance (PESFA) 
Schedule of Costs per Bundled Qualifications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</si>
</sst>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0"/>
      <name val="Arial"/>
      <family val="2"/>
    </font>
    <font>
      <sz val="10"/>
      <name val="Arial"/>
      <family val="2"/>
    </font>
    <font>
      <b/>
      <sz val="14"/>
      <name val="Arial Narrow"/>
      <family val="2"/>
    </font>
    <font>
      <sz val="12"/>
      <name val="Arial Narrow"/>
      <family val="2"/>
    </font>
    <font>
      <b/>
      <i/>
      <sz val="13"/>
      <name val="Palatino Linotype"/>
      <family val="1"/>
    </font>
    <font>
      <i/>
      <sz val="12"/>
      <name val="Palatino Linotype"/>
      <family val="1"/>
    </font>
    <font>
      <b/>
      <sz val="12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2"/>
      <color rgb="FFFF0000"/>
      <name val="Arial Narrow"/>
      <family val="2"/>
    </font>
    <font>
      <sz val="12"/>
      <color rgb="FF00B050"/>
      <name val="Arial Narrow"/>
      <family val="2"/>
    </font>
    <font>
      <sz val="13"/>
      <name val="Arial Narrow"/>
      <family val="2"/>
    </font>
    <font>
      <b/>
      <i/>
      <sz val="13"/>
      <name val="Arial Narrow"/>
      <family val="2"/>
    </font>
    <font>
      <i/>
      <sz val="13"/>
      <name val="Arial Narrow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164" fontId="3" fillId="0" borderId="0" xfId="1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center" vertical="center" wrapText="1"/>
    </xf>
    <xf numFmtId="43" fontId="4" fillId="0" borderId="0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64" fontId="5" fillId="0" borderId="0" xfId="1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164" fontId="7" fillId="0" borderId="1" xfId="1" quotePrefix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right" vertical="center" wrapText="1"/>
    </xf>
    <xf numFmtId="164" fontId="9" fillId="0" borderId="1" xfId="1" applyNumberFormat="1" applyFont="1" applyFill="1" applyBorder="1" applyAlignment="1">
      <alignment horizontal="right" vertical="center" wrapText="1"/>
    </xf>
    <xf numFmtId="164" fontId="9" fillId="0" borderId="1" xfId="1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164" fontId="10" fillId="0" borderId="0" xfId="1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43" fontId="3" fillId="0" borderId="0" xfId="1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 wrapText="1"/>
    </xf>
    <xf numFmtId="164" fontId="3" fillId="0" borderId="0" xfId="1" applyNumberFormat="1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64" fontId="8" fillId="0" borderId="6" xfId="1" applyNumberFormat="1" applyFont="1" applyFill="1" applyBorder="1" applyAlignment="1">
      <alignment horizontal="center" vertical="center" wrapText="1"/>
    </xf>
    <xf numFmtId="164" fontId="8" fillId="0" borderId="7" xfId="1" applyNumberFormat="1" applyFont="1" applyFill="1" applyBorder="1" applyAlignment="1">
      <alignment horizontal="center" vertical="center" wrapText="1"/>
    </xf>
    <xf numFmtId="0" fontId="7" fillId="0" borderId="8" xfId="0" quotePrefix="1" applyFont="1" applyFill="1" applyBorder="1" applyAlignment="1">
      <alignment horizontal="center" vertical="center"/>
    </xf>
    <xf numFmtId="0" fontId="7" fillId="0" borderId="9" xfId="0" quotePrefix="1" applyFont="1" applyFill="1" applyBorder="1" applyAlignment="1">
      <alignment horizontal="center" vertical="center"/>
    </xf>
    <xf numFmtId="164" fontId="7" fillId="0" borderId="9" xfId="1" quotePrefix="1" applyNumberFormat="1" applyFont="1" applyFill="1" applyBorder="1" applyAlignment="1">
      <alignment horizontal="center" vertical="center"/>
    </xf>
    <xf numFmtId="164" fontId="7" fillId="0" borderId="10" xfId="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3" fontId="9" fillId="0" borderId="4" xfId="0" applyNumberFormat="1" applyFont="1" applyFill="1" applyBorder="1" applyAlignment="1">
      <alignment horizontal="right" vertical="center" wrapText="1"/>
    </xf>
    <xf numFmtId="164" fontId="9" fillId="0" borderId="4" xfId="1" applyNumberFormat="1" applyFont="1" applyFill="1" applyBorder="1" applyAlignment="1">
      <alignment horizontal="right" vertical="center" wrapText="1"/>
    </xf>
    <xf numFmtId="164" fontId="9" fillId="0" borderId="12" xfId="1" applyNumberFormat="1" applyFont="1" applyFill="1" applyBorder="1" applyAlignment="1">
      <alignment vertical="center" wrapText="1"/>
    </xf>
    <xf numFmtId="0" fontId="8" fillId="0" borderId="13" xfId="0" applyFont="1" applyFill="1" applyBorder="1" applyAlignment="1">
      <alignment horizontal="center" vertical="center" wrapText="1"/>
    </xf>
    <xf numFmtId="43" fontId="9" fillId="0" borderId="1" xfId="1" applyFont="1" applyFill="1" applyBorder="1" applyAlignment="1">
      <alignment horizontal="right" vertical="center" wrapText="1"/>
    </xf>
    <xf numFmtId="43" fontId="9" fillId="0" borderId="2" xfId="1" applyFont="1" applyFill="1" applyBorder="1" applyAlignment="1">
      <alignment horizontal="center" vertical="center" wrapText="1"/>
    </xf>
    <xf numFmtId="43" fontId="9" fillId="0" borderId="1" xfId="1" applyFont="1" applyFill="1" applyBorder="1" applyAlignment="1">
      <alignment horizontal="center" vertical="center" wrapText="1"/>
    </xf>
    <xf numFmtId="43" fontId="9" fillId="0" borderId="14" xfId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43" fontId="9" fillId="0" borderId="4" xfId="1" applyFont="1" applyFill="1" applyBorder="1" applyAlignment="1">
      <alignment horizontal="center" vertical="center" wrapText="1"/>
    </xf>
    <xf numFmtId="43" fontId="9" fillId="0" borderId="12" xfId="1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43" fontId="9" fillId="0" borderId="17" xfId="1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vertical="center" wrapText="1"/>
    </xf>
    <xf numFmtId="3" fontId="9" fillId="0" borderId="18" xfId="0" applyNumberFormat="1" applyFont="1" applyFill="1" applyBorder="1" applyAlignment="1">
      <alignment horizontal="right" vertical="center" wrapText="1"/>
    </xf>
    <xf numFmtId="164" fontId="9" fillId="0" borderId="18" xfId="1" applyNumberFormat="1" applyFont="1" applyFill="1" applyBorder="1" applyAlignment="1">
      <alignment horizontal="right" vertical="center" wrapText="1"/>
    </xf>
    <xf numFmtId="43" fontId="9" fillId="0" borderId="18" xfId="1" applyFont="1" applyFill="1" applyBorder="1" applyAlignment="1">
      <alignment horizontal="right" vertical="center" wrapText="1"/>
    </xf>
    <xf numFmtId="43" fontId="9" fillId="0" borderId="9" xfId="1" applyFont="1" applyFill="1" applyBorder="1" applyAlignment="1">
      <alignment horizontal="center" vertical="center" wrapText="1"/>
    </xf>
    <xf numFmtId="43" fontId="9" fillId="0" borderId="18" xfId="1" applyFont="1" applyFill="1" applyBorder="1" applyAlignment="1">
      <alignment horizontal="center" vertical="center" wrapText="1"/>
    </xf>
    <xf numFmtId="43" fontId="9" fillId="0" borderId="10" xfId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opLeftCell="A10" zoomScaleNormal="100" zoomScaleSheetLayoutView="100" workbookViewId="0">
      <selection activeCell="E11" sqref="E11"/>
    </sheetView>
  </sheetViews>
  <sheetFormatPr defaultRowHeight="17.25" x14ac:dyDescent="0.2"/>
  <cols>
    <col min="1" max="1" width="15" style="35" customWidth="1"/>
    <col min="2" max="2" width="5.85546875" style="13" customWidth="1"/>
    <col min="3" max="3" width="25.7109375" style="4" customWidth="1"/>
    <col min="4" max="4" width="8.42578125" style="4" customWidth="1"/>
    <col min="5" max="5" width="10" style="4" customWidth="1"/>
    <col min="6" max="6" width="9.5703125" style="5" customWidth="1"/>
    <col min="7" max="7" width="11.42578125" style="36" customWidth="1"/>
    <col min="8" max="8" width="11.85546875" style="36" customWidth="1"/>
    <col min="9" max="9" width="10.28515625" style="36" customWidth="1"/>
    <col min="10" max="10" width="12.28515625" style="5" customWidth="1"/>
    <col min="11" max="256" width="9.140625" style="4"/>
    <col min="257" max="257" width="15" style="4" customWidth="1"/>
    <col min="258" max="258" width="5.85546875" style="4" customWidth="1"/>
    <col min="259" max="259" width="25.7109375" style="4" customWidth="1"/>
    <col min="260" max="260" width="8.42578125" style="4" customWidth="1"/>
    <col min="261" max="261" width="10" style="4" customWidth="1"/>
    <col min="262" max="262" width="9.5703125" style="4" customWidth="1"/>
    <col min="263" max="263" width="11.42578125" style="4" customWidth="1"/>
    <col min="264" max="264" width="11.85546875" style="4" customWidth="1"/>
    <col min="265" max="265" width="10.28515625" style="4" customWidth="1"/>
    <col min="266" max="266" width="12.28515625" style="4" customWidth="1"/>
    <col min="267" max="512" width="9.140625" style="4"/>
    <col min="513" max="513" width="15" style="4" customWidth="1"/>
    <col min="514" max="514" width="5.85546875" style="4" customWidth="1"/>
    <col min="515" max="515" width="25.7109375" style="4" customWidth="1"/>
    <col min="516" max="516" width="8.42578125" style="4" customWidth="1"/>
    <col min="517" max="517" width="10" style="4" customWidth="1"/>
    <col min="518" max="518" width="9.5703125" style="4" customWidth="1"/>
    <col min="519" max="519" width="11.42578125" style="4" customWidth="1"/>
    <col min="520" max="520" width="11.85546875" style="4" customWidth="1"/>
    <col min="521" max="521" width="10.28515625" style="4" customWidth="1"/>
    <col min="522" max="522" width="12.28515625" style="4" customWidth="1"/>
    <col min="523" max="768" width="9.140625" style="4"/>
    <col min="769" max="769" width="15" style="4" customWidth="1"/>
    <col min="770" max="770" width="5.85546875" style="4" customWidth="1"/>
    <col min="771" max="771" width="25.7109375" style="4" customWidth="1"/>
    <col min="772" max="772" width="8.42578125" style="4" customWidth="1"/>
    <col min="773" max="773" width="10" style="4" customWidth="1"/>
    <col min="774" max="774" width="9.5703125" style="4" customWidth="1"/>
    <col min="775" max="775" width="11.42578125" style="4" customWidth="1"/>
    <col min="776" max="776" width="11.85546875" style="4" customWidth="1"/>
    <col min="777" max="777" width="10.28515625" style="4" customWidth="1"/>
    <col min="778" max="778" width="12.28515625" style="4" customWidth="1"/>
    <col min="779" max="1024" width="9.140625" style="4"/>
    <col min="1025" max="1025" width="15" style="4" customWidth="1"/>
    <col min="1026" max="1026" width="5.85546875" style="4" customWidth="1"/>
    <col min="1027" max="1027" width="25.7109375" style="4" customWidth="1"/>
    <col min="1028" max="1028" width="8.42578125" style="4" customWidth="1"/>
    <col min="1029" max="1029" width="10" style="4" customWidth="1"/>
    <col min="1030" max="1030" width="9.5703125" style="4" customWidth="1"/>
    <col min="1031" max="1031" width="11.42578125" style="4" customWidth="1"/>
    <col min="1032" max="1032" width="11.85546875" style="4" customWidth="1"/>
    <col min="1033" max="1033" width="10.28515625" style="4" customWidth="1"/>
    <col min="1034" max="1034" width="12.28515625" style="4" customWidth="1"/>
    <col min="1035" max="1280" width="9.140625" style="4"/>
    <col min="1281" max="1281" width="15" style="4" customWidth="1"/>
    <col min="1282" max="1282" width="5.85546875" style="4" customWidth="1"/>
    <col min="1283" max="1283" width="25.7109375" style="4" customWidth="1"/>
    <col min="1284" max="1284" width="8.42578125" style="4" customWidth="1"/>
    <col min="1285" max="1285" width="10" style="4" customWidth="1"/>
    <col min="1286" max="1286" width="9.5703125" style="4" customWidth="1"/>
    <col min="1287" max="1287" width="11.42578125" style="4" customWidth="1"/>
    <col min="1288" max="1288" width="11.85546875" style="4" customWidth="1"/>
    <col min="1289" max="1289" width="10.28515625" style="4" customWidth="1"/>
    <col min="1290" max="1290" width="12.28515625" style="4" customWidth="1"/>
    <col min="1291" max="1536" width="9.140625" style="4"/>
    <col min="1537" max="1537" width="15" style="4" customWidth="1"/>
    <col min="1538" max="1538" width="5.85546875" style="4" customWidth="1"/>
    <col min="1539" max="1539" width="25.7109375" style="4" customWidth="1"/>
    <col min="1540" max="1540" width="8.42578125" style="4" customWidth="1"/>
    <col min="1541" max="1541" width="10" style="4" customWidth="1"/>
    <col min="1542" max="1542" width="9.5703125" style="4" customWidth="1"/>
    <col min="1543" max="1543" width="11.42578125" style="4" customWidth="1"/>
    <col min="1544" max="1544" width="11.85546875" style="4" customWidth="1"/>
    <col min="1545" max="1545" width="10.28515625" style="4" customWidth="1"/>
    <col min="1546" max="1546" width="12.28515625" style="4" customWidth="1"/>
    <col min="1547" max="1792" width="9.140625" style="4"/>
    <col min="1793" max="1793" width="15" style="4" customWidth="1"/>
    <col min="1794" max="1794" width="5.85546875" style="4" customWidth="1"/>
    <col min="1795" max="1795" width="25.7109375" style="4" customWidth="1"/>
    <col min="1796" max="1796" width="8.42578125" style="4" customWidth="1"/>
    <col min="1797" max="1797" width="10" style="4" customWidth="1"/>
    <col min="1798" max="1798" width="9.5703125" style="4" customWidth="1"/>
    <col min="1799" max="1799" width="11.42578125" style="4" customWidth="1"/>
    <col min="1800" max="1800" width="11.85546875" style="4" customWidth="1"/>
    <col min="1801" max="1801" width="10.28515625" style="4" customWidth="1"/>
    <col min="1802" max="1802" width="12.28515625" style="4" customWidth="1"/>
    <col min="1803" max="2048" width="9.140625" style="4"/>
    <col min="2049" max="2049" width="15" style="4" customWidth="1"/>
    <col min="2050" max="2050" width="5.85546875" style="4" customWidth="1"/>
    <col min="2051" max="2051" width="25.7109375" style="4" customWidth="1"/>
    <col min="2052" max="2052" width="8.42578125" style="4" customWidth="1"/>
    <col min="2053" max="2053" width="10" style="4" customWidth="1"/>
    <col min="2054" max="2054" width="9.5703125" style="4" customWidth="1"/>
    <col min="2055" max="2055" width="11.42578125" style="4" customWidth="1"/>
    <col min="2056" max="2056" width="11.85546875" style="4" customWidth="1"/>
    <col min="2057" max="2057" width="10.28515625" style="4" customWidth="1"/>
    <col min="2058" max="2058" width="12.28515625" style="4" customWidth="1"/>
    <col min="2059" max="2304" width="9.140625" style="4"/>
    <col min="2305" max="2305" width="15" style="4" customWidth="1"/>
    <col min="2306" max="2306" width="5.85546875" style="4" customWidth="1"/>
    <col min="2307" max="2307" width="25.7109375" style="4" customWidth="1"/>
    <col min="2308" max="2308" width="8.42578125" style="4" customWidth="1"/>
    <col min="2309" max="2309" width="10" style="4" customWidth="1"/>
    <col min="2310" max="2310" width="9.5703125" style="4" customWidth="1"/>
    <col min="2311" max="2311" width="11.42578125" style="4" customWidth="1"/>
    <col min="2312" max="2312" width="11.85546875" style="4" customWidth="1"/>
    <col min="2313" max="2313" width="10.28515625" style="4" customWidth="1"/>
    <col min="2314" max="2314" width="12.28515625" style="4" customWidth="1"/>
    <col min="2315" max="2560" width="9.140625" style="4"/>
    <col min="2561" max="2561" width="15" style="4" customWidth="1"/>
    <col min="2562" max="2562" width="5.85546875" style="4" customWidth="1"/>
    <col min="2563" max="2563" width="25.7109375" style="4" customWidth="1"/>
    <col min="2564" max="2564" width="8.42578125" style="4" customWidth="1"/>
    <col min="2565" max="2565" width="10" style="4" customWidth="1"/>
    <col min="2566" max="2566" width="9.5703125" style="4" customWidth="1"/>
    <col min="2567" max="2567" width="11.42578125" style="4" customWidth="1"/>
    <col min="2568" max="2568" width="11.85546875" style="4" customWidth="1"/>
    <col min="2569" max="2569" width="10.28515625" style="4" customWidth="1"/>
    <col min="2570" max="2570" width="12.28515625" style="4" customWidth="1"/>
    <col min="2571" max="2816" width="9.140625" style="4"/>
    <col min="2817" max="2817" width="15" style="4" customWidth="1"/>
    <col min="2818" max="2818" width="5.85546875" style="4" customWidth="1"/>
    <col min="2819" max="2819" width="25.7109375" style="4" customWidth="1"/>
    <col min="2820" max="2820" width="8.42578125" style="4" customWidth="1"/>
    <col min="2821" max="2821" width="10" style="4" customWidth="1"/>
    <col min="2822" max="2822" width="9.5703125" style="4" customWidth="1"/>
    <col min="2823" max="2823" width="11.42578125" style="4" customWidth="1"/>
    <col min="2824" max="2824" width="11.85546875" style="4" customWidth="1"/>
    <col min="2825" max="2825" width="10.28515625" style="4" customWidth="1"/>
    <col min="2826" max="2826" width="12.28515625" style="4" customWidth="1"/>
    <col min="2827" max="3072" width="9.140625" style="4"/>
    <col min="3073" max="3073" width="15" style="4" customWidth="1"/>
    <col min="3074" max="3074" width="5.85546875" style="4" customWidth="1"/>
    <col min="3075" max="3075" width="25.7109375" style="4" customWidth="1"/>
    <col min="3076" max="3076" width="8.42578125" style="4" customWidth="1"/>
    <col min="3077" max="3077" width="10" style="4" customWidth="1"/>
    <col min="3078" max="3078" width="9.5703125" style="4" customWidth="1"/>
    <col min="3079" max="3079" width="11.42578125" style="4" customWidth="1"/>
    <col min="3080" max="3080" width="11.85546875" style="4" customWidth="1"/>
    <col min="3081" max="3081" width="10.28515625" style="4" customWidth="1"/>
    <col min="3082" max="3082" width="12.28515625" style="4" customWidth="1"/>
    <col min="3083" max="3328" width="9.140625" style="4"/>
    <col min="3329" max="3329" width="15" style="4" customWidth="1"/>
    <col min="3330" max="3330" width="5.85546875" style="4" customWidth="1"/>
    <col min="3331" max="3331" width="25.7109375" style="4" customWidth="1"/>
    <col min="3332" max="3332" width="8.42578125" style="4" customWidth="1"/>
    <col min="3333" max="3333" width="10" style="4" customWidth="1"/>
    <col min="3334" max="3334" width="9.5703125" style="4" customWidth="1"/>
    <col min="3335" max="3335" width="11.42578125" style="4" customWidth="1"/>
    <col min="3336" max="3336" width="11.85546875" style="4" customWidth="1"/>
    <col min="3337" max="3337" width="10.28515625" style="4" customWidth="1"/>
    <col min="3338" max="3338" width="12.28515625" style="4" customWidth="1"/>
    <col min="3339" max="3584" width="9.140625" style="4"/>
    <col min="3585" max="3585" width="15" style="4" customWidth="1"/>
    <col min="3586" max="3586" width="5.85546875" style="4" customWidth="1"/>
    <col min="3587" max="3587" width="25.7109375" style="4" customWidth="1"/>
    <col min="3588" max="3588" width="8.42578125" style="4" customWidth="1"/>
    <col min="3589" max="3589" width="10" style="4" customWidth="1"/>
    <col min="3590" max="3590" width="9.5703125" style="4" customWidth="1"/>
    <col min="3591" max="3591" width="11.42578125" style="4" customWidth="1"/>
    <col min="3592" max="3592" width="11.85546875" style="4" customWidth="1"/>
    <col min="3593" max="3593" width="10.28515625" style="4" customWidth="1"/>
    <col min="3594" max="3594" width="12.28515625" style="4" customWidth="1"/>
    <col min="3595" max="3840" width="9.140625" style="4"/>
    <col min="3841" max="3841" width="15" style="4" customWidth="1"/>
    <col min="3842" max="3842" width="5.85546875" style="4" customWidth="1"/>
    <col min="3843" max="3843" width="25.7109375" style="4" customWidth="1"/>
    <col min="3844" max="3844" width="8.42578125" style="4" customWidth="1"/>
    <col min="3845" max="3845" width="10" style="4" customWidth="1"/>
    <col min="3846" max="3846" width="9.5703125" style="4" customWidth="1"/>
    <col min="3847" max="3847" width="11.42578125" style="4" customWidth="1"/>
    <col min="3848" max="3848" width="11.85546875" style="4" customWidth="1"/>
    <col min="3849" max="3849" width="10.28515625" style="4" customWidth="1"/>
    <col min="3850" max="3850" width="12.28515625" style="4" customWidth="1"/>
    <col min="3851" max="4096" width="9.140625" style="4"/>
    <col min="4097" max="4097" width="15" style="4" customWidth="1"/>
    <col min="4098" max="4098" width="5.85546875" style="4" customWidth="1"/>
    <col min="4099" max="4099" width="25.7109375" style="4" customWidth="1"/>
    <col min="4100" max="4100" width="8.42578125" style="4" customWidth="1"/>
    <col min="4101" max="4101" width="10" style="4" customWidth="1"/>
    <col min="4102" max="4102" width="9.5703125" style="4" customWidth="1"/>
    <col min="4103" max="4103" width="11.42578125" style="4" customWidth="1"/>
    <col min="4104" max="4104" width="11.85546875" style="4" customWidth="1"/>
    <col min="4105" max="4105" width="10.28515625" style="4" customWidth="1"/>
    <col min="4106" max="4106" width="12.28515625" style="4" customWidth="1"/>
    <col min="4107" max="4352" width="9.140625" style="4"/>
    <col min="4353" max="4353" width="15" style="4" customWidth="1"/>
    <col min="4354" max="4354" width="5.85546875" style="4" customWidth="1"/>
    <col min="4355" max="4355" width="25.7109375" style="4" customWidth="1"/>
    <col min="4356" max="4356" width="8.42578125" style="4" customWidth="1"/>
    <col min="4357" max="4357" width="10" style="4" customWidth="1"/>
    <col min="4358" max="4358" width="9.5703125" style="4" customWidth="1"/>
    <col min="4359" max="4359" width="11.42578125" style="4" customWidth="1"/>
    <col min="4360" max="4360" width="11.85546875" style="4" customWidth="1"/>
    <col min="4361" max="4361" width="10.28515625" style="4" customWidth="1"/>
    <col min="4362" max="4362" width="12.28515625" style="4" customWidth="1"/>
    <col min="4363" max="4608" width="9.140625" style="4"/>
    <col min="4609" max="4609" width="15" style="4" customWidth="1"/>
    <col min="4610" max="4610" width="5.85546875" style="4" customWidth="1"/>
    <col min="4611" max="4611" width="25.7109375" style="4" customWidth="1"/>
    <col min="4612" max="4612" width="8.42578125" style="4" customWidth="1"/>
    <col min="4613" max="4613" width="10" style="4" customWidth="1"/>
    <col min="4614" max="4614" width="9.5703125" style="4" customWidth="1"/>
    <col min="4615" max="4615" width="11.42578125" style="4" customWidth="1"/>
    <col min="4616" max="4616" width="11.85546875" style="4" customWidth="1"/>
    <col min="4617" max="4617" width="10.28515625" style="4" customWidth="1"/>
    <col min="4618" max="4618" width="12.28515625" style="4" customWidth="1"/>
    <col min="4619" max="4864" width="9.140625" style="4"/>
    <col min="4865" max="4865" width="15" style="4" customWidth="1"/>
    <col min="4866" max="4866" width="5.85546875" style="4" customWidth="1"/>
    <col min="4867" max="4867" width="25.7109375" style="4" customWidth="1"/>
    <col min="4868" max="4868" width="8.42578125" style="4" customWidth="1"/>
    <col min="4869" max="4869" width="10" style="4" customWidth="1"/>
    <col min="4870" max="4870" width="9.5703125" style="4" customWidth="1"/>
    <col min="4871" max="4871" width="11.42578125" style="4" customWidth="1"/>
    <col min="4872" max="4872" width="11.85546875" style="4" customWidth="1"/>
    <col min="4873" max="4873" width="10.28515625" style="4" customWidth="1"/>
    <col min="4874" max="4874" width="12.28515625" style="4" customWidth="1"/>
    <col min="4875" max="5120" width="9.140625" style="4"/>
    <col min="5121" max="5121" width="15" style="4" customWidth="1"/>
    <col min="5122" max="5122" width="5.85546875" style="4" customWidth="1"/>
    <col min="5123" max="5123" width="25.7109375" style="4" customWidth="1"/>
    <col min="5124" max="5124" width="8.42578125" style="4" customWidth="1"/>
    <col min="5125" max="5125" width="10" style="4" customWidth="1"/>
    <col min="5126" max="5126" width="9.5703125" style="4" customWidth="1"/>
    <col min="5127" max="5127" width="11.42578125" style="4" customWidth="1"/>
    <col min="5128" max="5128" width="11.85546875" style="4" customWidth="1"/>
    <col min="5129" max="5129" width="10.28515625" style="4" customWidth="1"/>
    <col min="5130" max="5130" width="12.28515625" style="4" customWidth="1"/>
    <col min="5131" max="5376" width="9.140625" style="4"/>
    <col min="5377" max="5377" width="15" style="4" customWidth="1"/>
    <col min="5378" max="5378" width="5.85546875" style="4" customWidth="1"/>
    <col min="5379" max="5379" width="25.7109375" style="4" customWidth="1"/>
    <col min="5380" max="5380" width="8.42578125" style="4" customWidth="1"/>
    <col min="5381" max="5381" width="10" style="4" customWidth="1"/>
    <col min="5382" max="5382" width="9.5703125" style="4" customWidth="1"/>
    <col min="5383" max="5383" width="11.42578125" style="4" customWidth="1"/>
    <col min="5384" max="5384" width="11.85546875" style="4" customWidth="1"/>
    <col min="5385" max="5385" width="10.28515625" style="4" customWidth="1"/>
    <col min="5386" max="5386" width="12.28515625" style="4" customWidth="1"/>
    <col min="5387" max="5632" width="9.140625" style="4"/>
    <col min="5633" max="5633" width="15" style="4" customWidth="1"/>
    <col min="5634" max="5634" width="5.85546875" style="4" customWidth="1"/>
    <col min="5635" max="5635" width="25.7109375" style="4" customWidth="1"/>
    <col min="5636" max="5636" width="8.42578125" style="4" customWidth="1"/>
    <col min="5637" max="5637" width="10" style="4" customWidth="1"/>
    <col min="5638" max="5638" width="9.5703125" style="4" customWidth="1"/>
    <col min="5639" max="5639" width="11.42578125" style="4" customWidth="1"/>
    <col min="5640" max="5640" width="11.85546875" style="4" customWidth="1"/>
    <col min="5641" max="5641" width="10.28515625" style="4" customWidth="1"/>
    <col min="5642" max="5642" width="12.28515625" style="4" customWidth="1"/>
    <col min="5643" max="5888" width="9.140625" style="4"/>
    <col min="5889" max="5889" width="15" style="4" customWidth="1"/>
    <col min="5890" max="5890" width="5.85546875" style="4" customWidth="1"/>
    <col min="5891" max="5891" width="25.7109375" style="4" customWidth="1"/>
    <col min="5892" max="5892" width="8.42578125" style="4" customWidth="1"/>
    <col min="5893" max="5893" width="10" style="4" customWidth="1"/>
    <col min="5894" max="5894" width="9.5703125" style="4" customWidth="1"/>
    <col min="5895" max="5895" width="11.42578125" style="4" customWidth="1"/>
    <col min="5896" max="5896" width="11.85546875" style="4" customWidth="1"/>
    <col min="5897" max="5897" width="10.28515625" style="4" customWidth="1"/>
    <col min="5898" max="5898" width="12.28515625" style="4" customWidth="1"/>
    <col min="5899" max="6144" width="9.140625" style="4"/>
    <col min="6145" max="6145" width="15" style="4" customWidth="1"/>
    <col min="6146" max="6146" width="5.85546875" style="4" customWidth="1"/>
    <col min="6147" max="6147" width="25.7109375" style="4" customWidth="1"/>
    <col min="6148" max="6148" width="8.42578125" style="4" customWidth="1"/>
    <col min="6149" max="6149" width="10" style="4" customWidth="1"/>
    <col min="6150" max="6150" width="9.5703125" style="4" customWidth="1"/>
    <col min="6151" max="6151" width="11.42578125" style="4" customWidth="1"/>
    <col min="6152" max="6152" width="11.85546875" style="4" customWidth="1"/>
    <col min="6153" max="6153" width="10.28515625" style="4" customWidth="1"/>
    <col min="6154" max="6154" width="12.28515625" style="4" customWidth="1"/>
    <col min="6155" max="6400" width="9.140625" style="4"/>
    <col min="6401" max="6401" width="15" style="4" customWidth="1"/>
    <col min="6402" max="6402" width="5.85546875" style="4" customWidth="1"/>
    <col min="6403" max="6403" width="25.7109375" style="4" customWidth="1"/>
    <col min="6404" max="6404" width="8.42578125" style="4" customWidth="1"/>
    <col min="6405" max="6405" width="10" style="4" customWidth="1"/>
    <col min="6406" max="6406" width="9.5703125" style="4" customWidth="1"/>
    <col min="6407" max="6407" width="11.42578125" style="4" customWidth="1"/>
    <col min="6408" max="6408" width="11.85546875" style="4" customWidth="1"/>
    <col min="6409" max="6409" width="10.28515625" style="4" customWidth="1"/>
    <col min="6410" max="6410" width="12.28515625" style="4" customWidth="1"/>
    <col min="6411" max="6656" width="9.140625" style="4"/>
    <col min="6657" max="6657" width="15" style="4" customWidth="1"/>
    <col min="6658" max="6658" width="5.85546875" style="4" customWidth="1"/>
    <col min="6659" max="6659" width="25.7109375" style="4" customWidth="1"/>
    <col min="6660" max="6660" width="8.42578125" style="4" customWidth="1"/>
    <col min="6661" max="6661" width="10" style="4" customWidth="1"/>
    <col min="6662" max="6662" width="9.5703125" style="4" customWidth="1"/>
    <col min="6663" max="6663" width="11.42578125" style="4" customWidth="1"/>
    <col min="6664" max="6664" width="11.85546875" style="4" customWidth="1"/>
    <col min="6665" max="6665" width="10.28515625" style="4" customWidth="1"/>
    <col min="6666" max="6666" width="12.28515625" style="4" customWidth="1"/>
    <col min="6667" max="6912" width="9.140625" style="4"/>
    <col min="6913" max="6913" width="15" style="4" customWidth="1"/>
    <col min="6914" max="6914" width="5.85546875" style="4" customWidth="1"/>
    <col min="6915" max="6915" width="25.7109375" style="4" customWidth="1"/>
    <col min="6916" max="6916" width="8.42578125" style="4" customWidth="1"/>
    <col min="6917" max="6917" width="10" style="4" customWidth="1"/>
    <col min="6918" max="6918" width="9.5703125" style="4" customWidth="1"/>
    <col min="6919" max="6919" width="11.42578125" style="4" customWidth="1"/>
    <col min="6920" max="6920" width="11.85546875" style="4" customWidth="1"/>
    <col min="6921" max="6921" width="10.28515625" style="4" customWidth="1"/>
    <col min="6922" max="6922" width="12.28515625" style="4" customWidth="1"/>
    <col min="6923" max="7168" width="9.140625" style="4"/>
    <col min="7169" max="7169" width="15" style="4" customWidth="1"/>
    <col min="7170" max="7170" width="5.85546875" style="4" customWidth="1"/>
    <col min="7171" max="7171" width="25.7109375" style="4" customWidth="1"/>
    <col min="7172" max="7172" width="8.42578125" style="4" customWidth="1"/>
    <col min="7173" max="7173" width="10" style="4" customWidth="1"/>
    <col min="7174" max="7174" width="9.5703125" style="4" customWidth="1"/>
    <col min="7175" max="7175" width="11.42578125" style="4" customWidth="1"/>
    <col min="7176" max="7176" width="11.85546875" style="4" customWidth="1"/>
    <col min="7177" max="7177" width="10.28515625" style="4" customWidth="1"/>
    <col min="7178" max="7178" width="12.28515625" style="4" customWidth="1"/>
    <col min="7179" max="7424" width="9.140625" style="4"/>
    <col min="7425" max="7425" width="15" style="4" customWidth="1"/>
    <col min="7426" max="7426" width="5.85546875" style="4" customWidth="1"/>
    <col min="7427" max="7427" width="25.7109375" style="4" customWidth="1"/>
    <col min="7428" max="7428" width="8.42578125" style="4" customWidth="1"/>
    <col min="7429" max="7429" width="10" style="4" customWidth="1"/>
    <col min="7430" max="7430" width="9.5703125" style="4" customWidth="1"/>
    <col min="7431" max="7431" width="11.42578125" style="4" customWidth="1"/>
    <col min="7432" max="7432" width="11.85546875" style="4" customWidth="1"/>
    <col min="7433" max="7433" width="10.28515625" style="4" customWidth="1"/>
    <col min="7434" max="7434" width="12.28515625" style="4" customWidth="1"/>
    <col min="7435" max="7680" width="9.140625" style="4"/>
    <col min="7681" max="7681" width="15" style="4" customWidth="1"/>
    <col min="7682" max="7682" width="5.85546875" style="4" customWidth="1"/>
    <col min="7683" max="7683" width="25.7109375" style="4" customWidth="1"/>
    <col min="7684" max="7684" width="8.42578125" style="4" customWidth="1"/>
    <col min="7685" max="7685" width="10" style="4" customWidth="1"/>
    <col min="7686" max="7686" width="9.5703125" style="4" customWidth="1"/>
    <col min="7687" max="7687" width="11.42578125" style="4" customWidth="1"/>
    <col min="7688" max="7688" width="11.85546875" style="4" customWidth="1"/>
    <col min="7689" max="7689" width="10.28515625" style="4" customWidth="1"/>
    <col min="7690" max="7690" width="12.28515625" style="4" customWidth="1"/>
    <col min="7691" max="7936" width="9.140625" style="4"/>
    <col min="7937" max="7937" width="15" style="4" customWidth="1"/>
    <col min="7938" max="7938" width="5.85546875" style="4" customWidth="1"/>
    <col min="7939" max="7939" width="25.7109375" style="4" customWidth="1"/>
    <col min="7940" max="7940" width="8.42578125" style="4" customWidth="1"/>
    <col min="7941" max="7941" width="10" style="4" customWidth="1"/>
    <col min="7942" max="7942" width="9.5703125" style="4" customWidth="1"/>
    <col min="7943" max="7943" width="11.42578125" style="4" customWidth="1"/>
    <col min="7944" max="7944" width="11.85546875" style="4" customWidth="1"/>
    <col min="7945" max="7945" width="10.28515625" style="4" customWidth="1"/>
    <col min="7946" max="7946" width="12.28515625" style="4" customWidth="1"/>
    <col min="7947" max="8192" width="9.140625" style="4"/>
    <col min="8193" max="8193" width="15" style="4" customWidth="1"/>
    <col min="8194" max="8194" width="5.85546875" style="4" customWidth="1"/>
    <col min="8195" max="8195" width="25.7109375" style="4" customWidth="1"/>
    <col min="8196" max="8196" width="8.42578125" style="4" customWidth="1"/>
    <col min="8197" max="8197" width="10" style="4" customWidth="1"/>
    <col min="8198" max="8198" width="9.5703125" style="4" customWidth="1"/>
    <col min="8199" max="8199" width="11.42578125" style="4" customWidth="1"/>
    <col min="8200" max="8200" width="11.85546875" style="4" customWidth="1"/>
    <col min="8201" max="8201" width="10.28515625" style="4" customWidth="1"/>
    <col min="8202" max="8202" width="12.28515625" style="4" customWidth="1"/>
    <col min="8203" max="8448" width="9.140625" style="4"/>
    <col min="8449" max="8449" width="15" style="4" customWidth="1"/>
    <col min="8450" max="8450" width="5.85546875" style="4" customWidth="1"/>
    <col min="8451" max="8451" width="25.7109375" style="4" customWidth="1"/>
    <col min="8452" max="8452" width="8.42578125" style="4" customWidth="1"/>
    <col min="8453" max="8453" width="10" style="4" customWidth="1"/>
    <col min="8454" max="8454" width="9.5703125" style="4" customWidth="1"/>
    <col min="8455" max="8455" width="11.42578125" style="4" customWidth="1"/>
    <col min="8456" max="8456" width="11.85546875" style="4" customWidth="1"/>
    <col min="8457" max="8457" width="10.28515625" style="4" customWidth="1"/>
    <col min="8458" max="8458" width="12.28515625" style="4" customWidth="1"/>
    <col min="8459" max="8704" width="9.140625" style="4"/>
    <col min="8705" max="8705" width="15" style="4" customWidth="1"/>
    <col min="8706" max="8706" width="5.85546875" style="4" customWidth="1"/>
    <col min="8707" max="8707" width="25.7109375" style="4" customWidth="1"/>
    <col min="8708" max="8708" width="8.42578125" style="4" customWidth="1"/>
    <col min="8709" max="8709" width="10" style="4" customWidth="1"/>
    <col min="8710" max="8710" width="9.5703125" style="4" customWidth="1"/>
    <col min="8711" max="8711" width="11.42578125" style="4" customWidth="1"/>
    <col min="8712" max="8712" width="11.85546875" style="4" customWidth="1"/>
    <col min="8713" max="8713" width="10.28515625" style="4" customWidth="1"/>
    <col min="8714" max="8714" width="12.28515625" style="4" customWidth="1"/>
    <col min="8715" max="8960" width="9.140625" style="4"/>
    <col min="8961" max="8961" width="15" style="4" customWidth="1"/>
    <col min="8962" max="8962" width="5.85546875" style="4" customWidth="1"/>
    <col min="8963" max="8963" width="25.7109375" style="4" customWidth="1"/>
    <col min="8964" max="8964" width="8.42578125" style="4" customWidth="1"/>
    <col min="8965" max="8965" width="10" style="4" customWidth="1"/>
    <col min="8966" max="8966" width="9.5703125" style="4" customWidth="1"/>
    <col min="8967" max="8967" width="11.42578125" style="4" customWidth="1"/>
    <col min="8968" max="8968" width="11.85546875" style="4" customWidth="1"/>
    <col min="8969" max="8969" width="10.28515625" style="4" customWidth="1"/>
    <col min="8970" max="8970" width="12.28515625" style="4" customWidth="1"/>
    <col min="8971" max="9216" width="9.140625" style="4"/>
    <col min="9217" max="9217" width="15" style="4" customWidth="1"/>
    <col min="9218" max="9218" width="5.85546875" style="4" customWidth="1"/>
    <col min="9219" max="9219" width="25.7109375" style="4" customWidth="1"/>
    <col min="9220" max="9220" width="8.42578125" style="4" customWidth="1"/>
    <col min="9221" max="9221" width="10" style="4" customWidth="1"/>
    <col min="9222" max="9222" width="9.5703125" style="4" customWidth="1"/>
    <col min="9223" max="9223" width="11.42578125" style="4" customWidth="1"/>
    <col min="9224" max="9224" width="11.85546875" style="4" customWidth="1"/>
    <col min="9225" max="9225" width="10.28515625" style="4" customWidth="1"/>
    <col min="9226" max="9226" width="12.28515625" style="4" customWidth="1"/>
    <col min="9227" max="9472" width="9.140625" style="4"/>
    <col min="9473" max="9473" width="15" style="4" customWidth="1"/>
    <col min="9474" max="9474" width="5.85546875" style="4" customWidth="1"/>
    <col min="9475" max="9475" width="25.7109375" style="4" customWidth="1"/>
    <col min="9476" max="9476" width="8.42578125" style="4" customWidth="1"/>
    <col min="9477" max="9477" width="10" style="4" customWidth="1"/>
    <col min="9478" max="9478" width="9.5703125" style="4" customWidth="1"/>
    <col min="9479" max="9479" width="11.42578125" style="4" customWidth="1"/>
    <col min="9480" max="9480" width="11.85546875" style="4" customWidth="1"/>
    <col min="9481" max="9481" width="10.28515625" style="4" customWidth="1"/>
    <col min="9482" max="9482" width="12.28515625" style="4" customWidth="1"/>
    <col min="9483" max="9728" width="9.140625" style="4"/>
    <col min="9729" max="9729" width="15" style="4" customWidth="1"/>
    <col min="9730" max="9730" width="5.85546875" style="4" customWidth="1"/>
    <col min="9731" max="9731" width="25.7109375" style="4" customWidth="1"/>
    <col min="9732" max="9732" width="8.42578125" style="4" customWidth="1"/>
    <col min="9733" max="9733" width="10" style="4" customWidth="1"/>
    <col min="9734" max="9734" width="9.5703125" style="4" customWidth="1"/>
    <col min="9735" max="9735" width="11.42578125" style="4" customWidth="1"/>
    <col min="9736" max="9736" width="11.85546875" style="4" customWidth="1"/>
    <col min="9737" max="9737" width="10.28515625" style="4" customWidth="1"/>
    <col min="9738" max="9738" width="12.28515625" style="4" customWidth="1"/>
    <col min="9739" max="9984" width="9.140625" style="4"/>
    <col min="9985" max="9985" width="15" style="4" customWidth="1"/>
    <col min="9986" max="9986" width="5.85546875" style="4" customWidth="1"/>
    <col min="9987" max="9987" width="25.7109375" style="4" customWidth="1"/>
    <col min="9988" max="9988" width="8.42578125" style="4" customWidth="1"/>
    <col min="9989" max="9989" width="10" style="4" customWidth="1"/>
    <col min="9990" max="9990" width="9.5703125" style="4" customWidth="1"/>
    <col min="9991" max="9991" width="11.42578125" style="4" customWidth="1"/>
    <col min="9992" max="9992" width="11.85546875" style="4" customWidth="1"/>
    <col min="9993" max="9993" width="10.28515625" style="4" customWidth="1"/>
    <col min="9994" max="9994" width="12.28515625" style="4" customWidth="1"/>
    <col min="9995" max="10240" width="9.140625" style="4"/>
    <col min="10241" max="10241" width="15" style="4" customWidth="1"/>
    <col min="10242" max="10242" width="5.85546875" style="4" customWidth="1"/>
    <col min="10243" max="10243" width="25.7109375" style="4" customWidth="1"/>
    <col min="10244" max="10244" width="8.42578125" style="4" customWidth="1"/>
    <col min="10245" max="10245" width="10" style="4" customWidth="1"/>
    <col min="10246" max="10246" width="9.5703125" style="4" customWidth="1"/>
    <col min="10247" max="10247" width="11.42578125" style="4" customWidth="1"/>
    <col min="10248" max="10248" width="11.85546875" style="4" customWidth="1"/>
    <col min="10249" max="10249" width="10.28515625" style="4" customWidth="1"/>
    <col min="10250" max="10250" width="12.28515625" style="4" customWidth="1"/>
    <col min="10251" max="10496" width="9.140625" style="4"/>
    <col min="10497" max="10497" width="15" style="4" customWidth="1"/>
    <col min="10498" max="10498" width="5.85546875" style="4" customWidth="1"/>
    <col min="10499" max="10499" width="25.7109375" style="4" customWidth="1"/>
    <col min="10500" max="10500" width="8.42578125" style="4" customWidth="1"/>
    <col min="10501" max="10501" width="10" style="4" customWidth="1"/>
    <col min="10502" max="10502" width="9.5703125" style="4" customWidth="1"/>
    <col min="10503" max="10503" width="11.42578125" style="4" customWidth="1"/>
    <col min="10504" max="10504" width="11.85546875" style="4" customWidth="1"/>
    <col min="10505" max="10505" width="10.28515625" style="4" customWidth="1"/>
    <col min="10506" max="10506" width="12.28515625" style="4" customWidth="1"/>
    <col min="10507" max="10752" width="9.140625" style="4"/>
    <col min="10753" max="10753" width="15" style="4" customWidth="1"/>
    <col min="10754" max="10754" width="5.85546875" style="4" customWidth="1"/>
    <col min="10755" max="10755" width="25.7109375" style="4" customWidth="1"/>
    <col min="10756" max="10756" width="8.42578125" style="4" customWidth="1"/>
    <col min="10757" max="10757" width="10" style="4" customWidth="1"/>
    <col min="10758" max="10758" width="9.5703125" style="4" customWidth="1"/>
    <col min="10759" max="10759" width="11.42578125" style="4" customWidth="1"/>
    <col min="10760" max="10760" width="11.85546875" style="4" customWidth="1"/>
    <col min="10761" max="10761" width="10.28515625" style="4" customWidth="1"/>
    <col min="10762" max="10762" width="12.28515625" style="4" customWidth="1"/>
    <col min="10763" max="11008" width="9.140625" style="4"/>
    <col min="11009" max="11009" width="15" style="4" customWidth="1"/>
    <col min="11010" max="11010" width="5.85546875" style="4" customWidth="1"/>
    <col min="11011" max="11011" width="25.7109375" style="4" customWidth="1"/>
    <col min="11012" max="11012" width="8.42578125" style="4" customWidth="1"/>
    <col min="11013" max="11013" width="10" style="4" customWidth="1"/>
    <col min="11014" max="11014" width="9.5703125" style="4" customWidth="1"/>
    <col min="11015" max="11015" width="11.42578125" style="4" customWidth="1"/>
    <col min="11016" max="11016" width="11.85546875" style="4" customWidth="1"/>
    <col min="11017" max="11017" width="10.28515625" style="4" customWidth="1"/>
    <col min="11018" max="11018" width="12.28515625" style="4" customWidth="1"/>
    <col min="11019" max="11264" width="9.140625" style="4"/>
    <col min="11265" max="11265" width="15" style="4" customWidth="1"/>
    <col min="11266" max="11266" width="5.85546875" style="4" customWidth="1"/>
    <col min="11267" max="11267" width="25.7109375" style="4" customWidth="1"/>
    <col min="11268" max="11268" width="8.42578125" style="4" customWidth="1"/>
    <col min="11269" max="11269" width="10" style="4" customWidth="1"/>
    <col min="11270" max="11270" width="9.5703125" style="4" customWidth="1"/>
    <col min="11271" max="11271" width="11.42578125" style="4" customWidth="1"/>
    <col min="11272" max="11272" width="11.85546875" style="4" customWidth="1"/>
    <col min="11273" max="11273" width="10.28515625" style="4" customWidth="1"/>
    <col min="11274" max="11274" width="12.28515625" style="4" customWidth="1"/>
    <col min="11275" max="11520" width="9.140625" style="4"/>
    <col min="11521" max="11521" width="15" style="4" customWidth="1"/>
    <col min="11522" max="11522" width="5.85546875" style="4" customWidth="1"/>
    <col min="11523" max="11523" width="25.7109375" style="4" customWidth="1"/>
    <col min="11524" max="11524" width="8.42578125" style="4" customWidth="1"/>
    <col min="11525" max="11525" width="10" style="4" customWidth="1"/>
    <col min="11526" max="11526" width="9.5703125" style="4" customWidth="1"/>
    <col min="11527" max="11527" width="11.42578125" style="4" customWidth="1"/>
    <col min="11528" max="11528" width="11.85546875" style="4" customWidth="1"/>
    <col min="11529" max="11529" width="10.28515625" style="4" customWidth="1"/>
    <col min="11530" max="11530" width="12.28515625" style="4" customWidth="1"/>
    <col min="11531" max="11776" width="9.140625" style="4"/>
    <col min="11777" max="11777" width="15" style="4" customWidth="1"/>
    <col min="11778" max="11778" width="5.85546875" style="4" customWidth="1"/>
    <col min="11779" max="11779" width="25.7109375" style="4" customWidth="1"/>
    <col min="11780" max="11780" width="8.42578125" style="4" customWidth="1"/>
    <col min="11781" max="11781" width="10" style="4" customWidth="1"/>
    <col min="11782" max="11782" width="9.5703125" style="4" customWidth="1"/>
    <col min="11783" max="11783" width="11.42578125" style="4" customWidth="1"/>
    <col min="11784" max="11784" width="11.85546875" style="4" customWidth="1"/>
    <col min="11785" max="11785" width="10.28515625" style="4" customWidth="1"/>
    <col min="11786" max="11786" width="12.28515625" style="4" customWidth="1"/>
    <col min="11787" max="12032" width="9.140625" style="4"/>
    <col min="12033" max="12033" width="15" style="4" customWidth="1"/>
    <col min="12034" max="12034" width="5.85546875" style="4" customWidth="1"/>
    <col min="12035" max="12035" width="25.7109375" style="4" customWidth="1"/>
    <col min="12036" max="12036" width="8.42578125" style="4" customWidth="1"/>
    <col min="12037" max="12037" width="10" style="4" customWidth="1"/>
    <col min="12038" max="12038" width="9.5703125" style="4" customWidth="1"/>
    <col min="12039" max="12039" width="11.42578125" style="4" customWidth="1"/>
    <col min="12040" max="12040" width="11.85546875" style="4" customWidth="1"/>
    <col min="12041" max="12041" width="10.28515625" style="4" customWidth="1"/>
    <col min="12042" max="12042" width="12.28515625" style="4" customWidth="1"/>
    <col min="12043" max="12288" width="9.140625" style="4"/>
    <col min="12289" max="12289" width="15" style="4" customWidth="1"/>
    <col min="12290" max="12290" width="5.85546875" style="4" customWidth="1"/>
    <col min="12291" max="12291" width="25.7109375" style="4" customWidth="1"/>
    <col min="12292" max="12292" width="8.42578125" style="4" customWidth="1"/>
    <col min="12293" max="12293" width="10" style="4" customWidth="1"/>
    <col min="12294" max="12294" width="9.5703125" style="4" customWidth="1"/>
    <col min="12295" max="12295" width="11.42578125" style="4" customWidth="1"/>
    <col min="12296" max="12296" width="11.85546875" style="4" customWidth="1"/>
    <col min="12297" max="12297" width="10.28515625" style="4" customWidth="1"/>
    <col min="12298" max="12298" width="12.28515625" style="4" customWidth="1"/>
    <col min="12299" max="12544" width="9.140625" style="4"/>
    <col min="12545" max="12545" width="15" style="4" customWidth="1"/>
    <col min="12546" max="12546" width="5.85546875" style="4" customWidth="1"/>
    <col min="12547" max="12547" width="25.7109375" style="4" customWidth="1"/>
    <col min="12548" max="12548" width="8.42578125" style="4" customWidth="1"/>
    <col min="12549" max="12549" width="10" style="4" customWidth="1"/>
    <col min="12550" max="12550" width="9.5703125" style="4" customWidth="1"/>
    <col min="12551" max="12551" width="11.42578125" style="4" customWidth="1"/>
    <col min="12552" max="12552" width="11.85546875" style="4" customWidth="1"/>
    <col min="12553" max="12553" width="10.28515625" style="4" customWidth="1"/>
    <col min="12554" max="12554" width="12.28515625" style="4" customWidth="1"/>
    <col min="12555" max="12800" width="9.140625" style="4"/>
    <col min="12801" max="12801" width="15" style="4" customWidth="1"/>
    <col min="12802" max="12802" width="5.85546875" style="4" customWidth="1"/>
    <col min="12803" max="12803" width="25.7109375" style="4" customWidth="1"/>
    <col min="12804" max="12804" width="8.42578125" style="4" customWidth="1"/>
    <col min="12805" max="12805" width="10" style="4" customWidth="1"/>
    <col min="12806" max="12806" width="9.5703125" style="4" customWidth="1"/>
    <col min="12807" max="12807" width="11.42578125" style="4" customWidth="1"/>
    <col min="12808" max="12808" width="11.85546875" style="4" customWidth="1"/>
    <col min="12809" max="12809" width="10.28515625" style="4" customWidth="1"/>
    <col min="12810" max="12810" width="12.28515625" style="4" customWidth="1"/>
    <col min="12811" max="13056" width="9.140625" style="4"/>
    <col min="13057" max="13057" width="15" style="4" customWidth="1"/>
    <col min="13058" max="13058" width="5.85546875" style="4" customWidth="1"/>
    <col min="13059" max="13059" width="25.7109375" style="4" customWidth="1"/>
    <col min="13060" max="13060" width="8.42578125" style="4" customWidth="1"/>
    <col min="13061" max="13061" width="10" style="4" customWidth="1"/>
    <col min="13062" max="13062" width="9.5703125" style="4" customWidth="1"/>
    <col min="13063" max="13063" width="11.42578125" style="4" customWidth="1"/>
    <col min="13064" max="13064" width="11.85546875" style="4" customWidth="1"/>
    <col min="13065" max="13065" width="10.28515625" style="4" customWidth="1"/>
    <col min="13066" max="13066" width="12.28515625" style="4" customWidth="1"/>
    <col min="13067" max="13312" width="9.140625" style="4"/>
    <col min="13313" max="13313" width="15" style="4" customWidth="1"/>
    <col min="13314" max="13314" width="5.85546875" style="4" customWidth="1"/>
    <col min="13315" max="13315" width="25.7109375" style="4" customWidth="1"/>
    <col min="13316" max="13316" width="8.42578125" style="4" customWidth="1"/>
    <col min="13317" max="13317" width="10" style="4" customWidth="1"/>
    <col min="13318" max="13318" width="9.5703125" style="4" customWidth="1"/>
    <col min="13319" max="13319" width="11.42578125" style="4" customWidth="1"/>
    <col min="13320" max="13320" width="11.85546875" style="4" customWidth="1"/>
    <col min="13321" max="13321" width="10.28515625" style="4" customWidth="1"/>
    <col min="13322" max="13322" width="12.28515625" style="4" customWidth="1"/>
    <col min="13323" max="13568" width="9.140625" style="4"/>
    <col min="13569" max="13569" width="15" style="4" customWidth="1"/>
    <col min="13570" max="13570" width="5.85546875" style="4" customWidth="1"/>
    <col min="13571" max="13571" width="25.7109375" style="4" customWidth="1"/>
    <col min="13572" max="13572" width="8.42578125" style="4" customWidth="1"/>
    <col min="13573" max="13573" width="10" style="4" customWidth="1"/>
    <col min="13574" max="13574" width="9.5703125" style="4" customWidth="1"/>
    <col min="13575" max="13575" width="11.42578125" style="4" customWidth="1"/>
    <col min="13576" max="13576" width="11.85546875" style="4" customWidth="1"/>
    <col min="13577" max="13577" width="10.28515625" style="4" customWidth="1"/>
    <col min="13578" max="13578" width="12.28515625" style="4" customWidth="1"/>
    <col min="13579" max="13824" width="9.140625" style="4"/>
    <col min="13825" max="13825" width="15" style="4" customWidth="1"/>
    <col min="13826" max="13826" width="5.85546875" style="4" customWidth="1"/>
    <col min="13827" max="13827" width="25.7109375" style="4" customWidth="1"/>
    <col min="13828" max="13828" width="8.42578125" style="4" customWidth="1"/>
    <col min="13829" max="13829" width="10" style="4" customWidth="1"/>
    <col min="13830" max="13830" width="9.5703125" style="4" customWidth="1"/>
    <col min="13831" max="13831" width="11.42578125" style="4" customWidth="1"/>
    <col min="13832" max="13832" width="11.85546875" style="4" customWidth="1"/>
    <col min="13833" max="13833" width="10.28515625" style="4" customWidth="1"/>
    <col min="13834" max="13834" width="12.28515625" style="4" customWidth="1"/>
    <col min="13835" max="14080" width="9.140625" style="4"/>
    <col min="14081" max="14081" width="15" style="4" customWidth="1"/>
    <col min="14082" max="14082" width="5.85546875" style="4" customWidth="1"/>
    <col min="14083" max="14083" width="25.7109375" style="4" customWidth="1"/>
    <col min="14084" max="14084" width="8.42578125" style="4" customWidth="1"/>
    <col min="14085" max="14085" width="10" style="4" customWidth="1"/>
    <col min="14086" max="14086" width="9.5703125" style="4" customWidth="1"/>
    <col min="14087" max="14087" width="11.42578125" style="4" customWidth="1"/>
    <col min="14088" max="14088" width="11.85546875" style="4" customWidth="1"/>
    <col min="14089" max="14089" width="10.28515625" style="4" customWidth="1"/>
    <col min="14090" max="14090" width="12.28515625" style="4" customWidth="1"/>
    <col min="14091" max="14336" width="9.140625" style="4"/>
    <col min="14337" max="14337" width="15" style="4" customWidth="1"/>
    <col min="14338" max="14338" width="5.85546875" style="4" customWidth="1"/>
    <col min="14339" max="14339" width="25.7109375" style="4" customWidth="1"/>
    <col min="14340" max="14340" width="8.42578125" style="4" customWidth="1"/>
    <col min="14341" max="14341" width="10" style="4" customWidth="1"/>
    <col min="14342" max="14342" width="9.5703125" style="4" customWidth="1"/>
    <col min="14343" max="14343" width="11.42578125" style="4" customWidth="1"/>
    <col min="14344" max="14344" width="11.85546875" style="4" customWidth="1"/>
    <col min="14345" max="14345" width="10.28515625" style="4" customWidth="1"/>
    <col min="14346" max="14346" width="12.28515625" style="4" customWidth="1"/>
    <col min="14347" max="14592" width="9.140625" style="4"/>
    <col min="14593" max="14593" width="15" style="4" customWidth="1"/>
    <col min="14594" max="14594" width="5.85546875" style="4" customWidth="1"/>
    <col min="14595" max="14595" width="25.7109375" style="4" customWidth="1"/>
    <col min="14596" max="14596" width="8.42578125" style="4" customWidth="1"/>
    <col min="14597" max="14597" width="10" style="4" customWidth="1"/>
    <col min="14598" max="14598" width="9.5703125" style="4" customWidth="1"/>
    <col min="14599" max="14599" width="11.42578125" style="4" customWidth="1"/>
    <col min="14600" max="14600" width="11.85546875" style="4" customWidth="1"/>
    <col min="14601" max="14601" width="10.28515625" style="4" customWidth="1"/>
    <col min="14602" max="14602" width="12.28515625" style="4" customWidth="1"/>
    <col min="14603" max="14848" width="9.140625" style="4"/>
    <col min="14849" max="14849" width="15" style="4" customWidth="1"/>
    <col min="14850" max="14850" width="5.85546875" style="4" customWidth="1"/>
    <col min="14851" max="14851" width="25.7109375" style="4" customWidth="1"/>
    <col min="14852" max="14852" width="8.42578125" style="4" customWidth="1"/>
    <col min="14853" max="14853" width="10" style="4" customWidth="1"/>
    <col min="14854" max="14854" width="9.5703125" style="4" customWidth="1"/>
    <col min="14855" max="14855" width="11.42578125" style="4" customWidth="1"/>
    <col min="14856" max="14856" width="11.85546875" style="4" customWidth="1"/>
    <col min="14857" max="14857" width="10.28515625" style="4" customWidth="1"/>
    <col min="14858" max="14858" width="12.28515625" style="4" customWidth="1"/>
    <col min="14859" max="15104" width="9.140625" style="4"/>
    <col min="15105" max="15105" width="15" style="4" customWidth="1"/>
    <col min="15106" max="15106" width="5.85546875" style="4" customWidth="1"/>
    <col min="15107" max="15107" width="25.7109375" style="4" customWidth="1"/>
    <col min="15108" max="15108" width="8.42578125" style="4" customWidth="1"/>
    <col min="15109" max="15109" width="10" style="4" customWidth="1"/>
    <col min="15110" max="15110" width="9.5703125" style="4" customWidth="1"/>
    <col min="15111" max="15111" width="11.42578125" style="4" customWidth="1"/>
    <col min="15112" max="15112" width="11.85546875" style="4" customWidth="1"/>
    <col min="15113" max="15113" width="10.28515625" style="4" customWidth="1"/>
    <col min="15114" max="15114" width="12.28515625" style="4" customWidth="1"/>
    <col min="15115" max="15360" width="9.140625" style="4"/>
    <col min="15361" max="15361" width="15" style="4" customWidth="1"/>
    <col min="15362" max="15362" width="5.85546875" style="4" customWidth="1"/>
    <col min="15363" max="15363" width="25.7109375" style="4" customWidth="1"/>
    <col min="15364" max="15364" width="8.42578125" style="4" customWidth="1"/>
    <col min="15365" max="15365" width="10" style="4" customWidth="1"/>
    <col min="15366" max="15366" width="9.5703125" style="4" customWidth="1"/>
    <col min="15367" max="15367" width="11.42578125" style="4" customWidth="1"/>
    <col min="15368" max="15368" width="11.85546875" style="4" customWidth="1"/>
    <col min="15369" max="15369" width="10.28515625" style="4" customWidth="1"/>
    <col min="15370" max="15370" width="12.28515625" style="4" customWidth="1"/>
    <col min="15371" max="15616" width="9.140625" style="4"/>
    <col min="15617" max="15617" width="15" style="4" customWidth="1"/>
    <col min="15618" max="15618" width="5.85546875" style="4" customWidth="1"/>
    <col min="15619" max="15619" width="25.7109375" style="4" customWidth="1"/>
    <col min="15620" max="15620" width="8.42578125" style="4" customWidth="1"/>
    <col min="15621" max="15621" width="10" style="4" customWidth="1"/>
    <col min="15622" max="15622" width="9.5703125" style="4" customWidth="1"/>
    <col min="15623" max="15623" width="11.42578125" style="4" customWidth="1"/>
    <col min="15624" max="15624" width="11.85546875" style="4" customWidth="1"/>
    <col min="15625" max="15625" width="10.28515625" style="4" customWidth="1"/>
    <col min="15626" max="15626" width="12.28515625" style="4" customWidth="1"/>
    <col min="15627" max="15872" width="9.140625" style="4"/>
    <col min="15873" max="15873" width="15" style="4" customWidth="1"/>
    <col min="15874" max="15874" width="5.85546875" style="4" customWidth="1"/>
    <col min="15875" max="15875" width="25.7109375" style="4" customWidth="1"/>
    <col min="15876" max="15876" width="8.42578125" style="4" customWidth="1"/>
    <col min="15877" max="15877" width="10" style="4" customWidth="1"/>
    <col min="15878" max="15878" width="9.5703125" style="4" customWidth="1"/>
    <col min="15879" max="15879" width="11.42578125" style="4" customWidth="1"/>
    <col min="15880" max="15880" width="11.85546875" style="4" customWidth="1"/>
    <col min="15881" max="15881" width="10.28515625" style="4" customWidth="1"/>
    <col min="15882" max="15882" width="12.28515625" style="4" customWidth="1"/>
    <col min="15883" max="16128" width="9.140625" style="4"/>
    <col min="16129" max="16129" width="15" style="4" customWidth="1"/>
    <col min="16130" max="16130" width="5.85546875" style="4" customWidth="1"/>
    <col min="16131" max="16131" width="25.7109375" style="4" customWidth="1"/>
    <col min="16132" max="16132" width="8.42578125" style="4" customWidth="1"/>
    <col min="16133" max="16133" width="10" style="4" customWidth="1"/>
    <col min="16134" max="16134" width="9.5703125" style="4" customWidth="1"/>
    <col min="16135" max="16135" width="11.42578125" style="4" customWidth="1"/>
    <col min="16136" max="16136" width="11.85546875" style="4" customWidth="1"/>
    <col min="16137" max="16137" width="10.28515625" style="4" customWidth="1"/>
    <col min="16138" max="16138" width="12.28515625" style="4" customWidth="1"/>
    <col min="16139" max="16384" width="9.140625" style="4"/>
  </cols>
  <sheetData>
    <row r="1" spans="1:10" ht="39.75" customHeight="1" x14ac:dyDescent="0.2">
      <c r="A1" s="1" t="s">
        <v>304</v>
      </c>
      <c r="B1" s="1"/>
      <c r="C1" s="1"/>
      <c r="D1" s="1"/>
      <c r="E1" s="1"/>
      <c r="F1" s="1"/>
      <c r="G1" s="1"/>
      <c r="H1" s="1"/>
      <c r="I1" s="1"/>
      <c r="J1" s="1"/>
    </row>
    <row r="2" spans="1:10" s="9" customFormat="1" ht="13.5" customHeight="1" thickBot="1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s="13" customFormat="1" ht="67.5" customHeight="1" thickBot="1" x14ac:dyDescent="0.25">
      <c r="A3" s="37" t="s">
        <v>2</v>
      </c>
      <c r="B3" s="38" t="s">
        <v>3</v>
      </c>
      <c r="C3" s="38" t="s">
        <v>289</v>
      </c>
      <c r="D3" s="39" t="s">
        <v>290</v>
      </c>
      <c r="E3" s="39" t="s">
        <v>6</v>
      </c>
      <c r="F3" s="40" t="s">
        <v>291</v>
      </c>
      <c r="G3" s="40" t="s">
        <v>292</v>
      </c>
      <c r="H3" s="40" t="s">
        <v>293</v>
      </c>
      <c r="I3" s="40" t="s">
        <v>9</v>
      </c>
      <c r="J3" s="41" t="s">
        <v>294</v>
      </c>
    </row>
    <row r="4" spans="1:10" s="46" customFormat="1" ht="16.5" thickBot="1" x14ac:dyDescent="0.25">
      <c r="A4" s="42" t="s">
        <v>12</v>
      </c>
      <c r="B4" s="43" t="s">
        <v>13</v>
      </c>
      <c r="C4" s="43" t="s">
        <v>14</v>
      </c>
      <c r="D4" s="43" t="s">
        <v>295</v>
      </c>
      <c r="E4" s="43" t="s">
        <v>16</v>
      </c>
      <c r="F4" s="44" t="s">
        <v>296</v>
      </c>
      <c r="G4" s="44" t="s">
        <v>18</v>
      </c>
      <c r="H4" s="44" t="s">
        <v>19</v>
      </c>
      <c r="I4" s="44" t="s">
        <v>20</v>
      </c>
      <c r="J4" s="45" t="s">
        <v>297</v>
      </c>
    </row>
    <row r="5" spans="1:10" ht="21" customHeight="1" x14ac:dyDescent="0.2">
      <c r="A5" s="47" t="s">
        <v>298</v>
      </c>
      <c r="B5" s="48">
        <v>1</v>
      </c>
      <c r="C5" s="49" t="s">
        <v>299</v>
      </c>
      <c r="D5" s="50"/>
      <c r="E5" s="50"/>
      <c r="F5" s="51"/>
      <c r="G5" s="51"/>
      <c r="H5" s="51"/>
      <c r="I5" s="51"/>
      <c r="J5" s="52"/>
    </row>
    <row r="6" spans="1:10" ht="34.5" customHeight="1" x14ac:dyDescent="0.2">
      <c r="A6" s="53"/>
      <c r="B6" s="18"/>
      <c r="C6" s="24" t="s">
        <v>152</v>
      </c>
      <c r="D6" s="20">
        <v>434</v>
      </c>
      <c r="E6" s="20">
        <v>73</v>
      </c>
      <c r="F6" s="54">
        <f>(10000*75%)+10000</f>
        <v>17500</v>
      </c>
      <c r="G6" s="55">
        <f>(E6*60)+E7*(60)</f>
        <v>8760</v>
      </c>
      <c r="H6" s="56">
        <v>600</v>
      </c>
      <c r="I6" s="55">
        <v>2000</v>
      </c>
      <c r="J6" s="57">
        <f>F6+F7+ H6+H7+G6+I6</f>
        <v>41710</v>
      </c>
    </row>
    <row r="7" spans="1:10" ht="30.75" customHeight="1" x14ac:dyDescent="0.2">
      <c r="A7" s="58"/>
      <c r="B7" s="18"/>
      <c r="C7" s="24" t="s">
        <v>146</v>
      </c>
      <c r="D7" s="20">
        <v>439</v>
      </c>
      <c r="E7" s="20">
        <v>73</v>
      </c>
      <c r="F7" s="54">
        <f>(7000*75%)+7000</f>
        <v>12250</v>
      </c>
      <c r="G7" s="59"/>
      <c r="H7" s="56">
        <v>600</v>
      </c>
      <c r="I7" s="59"/>
      <c r="J7" s="60"/>
    </row>
    <row r="8" spans="1:10" ht="21.75" customHeight="1" x14ac:dyDescent="0.2">
      <c r="A8" s="61" t="s">
        <v>158</v>
      </c>
      <c r="B8" s="18">
        <v>2</v>
      </c>
      <c r="C8" s="62" t="s">
        <v>300</v>
      </c>
      <c r="D8" s="20"/>
      <c r="E8" s="20"/>
      <c r="F8" s="54"/>
      <c r="G8" s="54"/>
      <c r="H8" s="54"/>
      <c r="I8" s="54"/>
      <c r="J8" s="63"/>
    </row>
    <row r="9" spans="1:10" ht="31.5" customHeight="1" x14ac:dyDescent="0.2">
      <c r="A9" s="53"/>
      <c r="B9" s="18"/>
      <c r="C9" s="24" t="s">
        <v>161</v>
      </c>
      <c r="D9" s="20">
        <v>374</v>
      </c>
      <c r="E9" s="20">
        <v>63</v>
      </c>
      <c r="F9" s="54">
        <f>(10000*50%)+10000</f>
        <v>15000</v>
      </c>
      <c r="G9" s="55">
        <f>(E9*60)+E10*(60)</f>
        <v>10380</v>
      </c>
      <c r="H9" s="56">
        <v>500</v>
      </c>
      <c r="I9" s="55">
        <v>2000</v>
      </c>
      <c r="J9" s="57">
        <f>F9+F10+G9+H9+H10+I9</f>
        <v>37130</v>
      </c>
    </row>
    <row r="10" spans="1:10" ht="39.75" customHeight="1" x14ac:dyDescent="0.2">
      <c r="A10" s="58"/>
      <c r="B10" s="18"/>
      <c r="C10" s="24" t="s">
        <v>84</v>
      </c>
      <c r="D10" s="20">
        <v>661</v>
      </c>
      <c r="E10" s="20">
        <v>110</v>
      </c>
      <c r="F10" s="54">
        <f>(5000*75%)+5000</f>
        <v>8750</v>
      </c>
      <c r="G10" s="59"/>
      <c r="H10" s="56">
        <v>500</v>
      </c>
      <c r="I10" s="59"/>
      <c r="J10" s="60"/>
    </row>
    <row r="11" spans="1:10" ht="20.25" customHeight="1" x14ac:dyDescent="0.2">
      <c r="A11" s="61" t="s">
        <v>42</v>
      </c>
      <c r="B11" s="18">
        <v>3</v>
      </c>
      <c r="C11" s="62" t="s">
        <v>301</v>
      </c>
      <c r="D11" s="20"/>
      <c r="E11" s="20"/>
      <c r="F11" s="54"/>
      <c r="G11" s="54"/>
      <c r="H11" s="54"/>
      <c r="I11" s="54"/>
      <c r="J11" s="63"/>
    </row>
    <row r="12" spans="1:10" ht="30" customHeight="1" x14ac:dyDescent="0.2">
      <c r="A12" s="53"/>
      <c r="B12" s="18"/>
      <c r="C12" s="24" t="s">
        <v>45</v>
      </c>
      <c r="D12" s="20">
        <v>557</v>
      </c>
      <c r="E12" s="21">
        <v>93</v>
      </c>
      <c r="F12" s="54">
        <f>(4000*75%)+4000</f>
        <v>7000</v>
      </c>
      <c r="G12" s="55">
        <f>(E12*60)+E13*(60)</f>
        <v>14640</v>
      </c>
      <c r="H12" s="56">
        <v>450</v>
      </c>
      <c r="I12" s="55">
        <v>2000</v>
      </c>
      <c r="J12" s="57">
        <f>F12+F13+G12+H12+H13+I12</f>
        <v>33540</v>
      </c>
    </row>
    <row r="13" spans="1:10" ht="26.25" customHeight="1" x14ac:dyDescent="0.2">
      <c r="A13" s="58"/>
      <c r="B13" s="18"/>
      <c r="C13" s="24" t="s">
        <v>46</v>
      </c>
      <c r="D13" s="20">
        <v>906</v>
      </c>
      <c r="E13" s="21">
        <v>151</v>
      </c>
      <c r="F13" s="54">
        <f>(5000*75%)+5000</f>
        <v>8750</v>
      </c>
      <c r="G13" s="59"/>
      <c r="H13" s="56">
        <v>700</v>
      </c>
      <c r="I13" s="59"/>
      <c r="J13" s="60"/>
    </row>
    <row r="14" spans="1:10" ht="21" customHeight="1" x14ac:dyDescent="0.2">
      <c r="A14" s="61" t="s">
        <v>171</v>
      </c>
      <c r="B14" s="18">
        <v>4</v>
      </c>
      <c r="C14" s="62" t="s">
        <v>302</v>
      </c>
      <c r="D14" s="20"/>
      <c r="E14" s="20"/>
      <c r="F14" s="54"/>
      <c r="G14" s="54"/>
      <c r="H14" s="54"/>
      <c r="I14" s="54"/>
      <c r="J14" s="63"/>
    </row>
    <row r="15" spans="1:10" ht="36.75" customHeight="1" x14ac:dyDescent="0.2">
      <c r="A15" s="53"/>
      <c r="B15" s="18"/>
      <c r="C15" s="24" t="s">
        <v>84</v>
      </c>
      <c r="D15" s="20">
        <v>374</v>
      </c>
      <c r="E15" s="21">
        <v>63</v>
      </c>
      <c r="F15" s="54">
        <f>(5000*75%)+5000</f>
        <v>8750</v>
      </c>
      <c r="G15" s="55">
        <f>(E15*60)+E16*(60)</f>
        <v>7500</v>
      </c>
      <c r="H15" s="56">
        <v>500</v>
      </c>
      <c r="I15" s="55">
        <v>2000</v>
      </c>
      <c r="J15" s="57">
        <f>F15+F16+H15+H16+G15+I15</f>
        <v>33250</v>
      </c>
    </row>
    <row r="16" spans="1:10" ht="32.25" customHeight="1" thickBot="1" x14ac:dyDescent="0.25">
      <c r="A16" s="64"/>
      <c r="B16" s="65"/>
      <c r="C16" s="66" t="s">
        <v>181</v>
      </c>
      <c r="D16" s="67">
        <v>370</v>
      </c>
      <c r="E16" s="68">
        <v>62</v>
      </c>
      <c r="F16" s="69">
        <f>(8000*75%)+8000</f>
        <v>14000</v>
      </c>
      <c r="G16" s="70"/>
      <c r="H16" s="71">
        <v>500</v>
      </c>
      <c r="I16" s="70"/>
      <c r="J16" s="72"/>
    </row>
    <row r="18" spans="1:1" x14ac:dyDescent="0.2">
      <c r="A18" s="73" t="s">
        <v>303</v>
      </c>
    </row>
    <row r="19" spans="1:1" x14ac:dyDescent="0.2">
      <c r="A19" s="74"/>
    </row>
  </sheetData>
  <mergeCells count="18">
    <mergeCell ref="A14:A16"/>
    <mergeCell ref="G15:G16"/>
    <mergeCell ref="I15:I16"/>
    <mergeCell ref="J15:J16"/>
    <mergeCell ref="A8:A10"/>
    <mergeCell ref="G9:G10"/>
    <mergeCell ref="I9:I10"/>
    <mergeCell ref="J9:J10"/>
    <mergeCell ref="A11:A13"/>
    <mergeCell ref="G12:G13"/>
    <mergeCell ref="I12:I13"/>
    <mergeCell ref="J12:J13"/>
    <mergeCell ref="A1:J1"/>
    <mergeCell ref="A2:J2"/>
    <mergeCell ref="A5:A7"/>
    <mergeCell ref="G6:G7"/>
    <mergeCell ref="I6:I7"/>
    <mergeCell ref="J6:J7"/>
  </mergeCells>
  <printOptions horizontalCentered="1"/>
  <pageMargins left="0.47" right="0.3" top="1.0900000000000001" bottom="0.32" header="0.32" footer="0.16"/>
  <pageSetup paperSize="9" scale="80" orientation="portrait" horizontalDpi="300" verticalDpi="300" r:id="rId1"/>
  <headerFooter alignWithMargins="0">
    <oddHeader>&amp;R&amp;"Arial,Bold Italic"&amp;14Annex 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2"/>
  <sheetViews>
    <sheetView tabSelected="1" view="pageBreakPreview" zoomScale="85" zoomScaleNormal="115" zoomScaleSheetLayoutView="85" workbookViewId="0">
      <pane ySplit="4" topLeftCell="A20" activePane="bottomLeft" state="frozen"/>
      <selection pane="bottomLeft" activeCell="J33" sqref="J33"/>
    </sheetView>
  </sheetViews>
  <sheetFormatPr defaultColWidth="9.140625" defaultRowHeight="17.25" x14ac:dyDescent="0.2"/>
  <cols>
    <col min="1" max="1" width="15.85546875" style="35" customWidth="1"/>
    <col min="2" max="2" width="5.85546875" style="13" customWidth="1"/>
    <col min="3" max="3" width="32.7109375" style="4" customWidth="1"/>
    <col min="4" max="4" width="10" style="4" customWidth="1"/>
    <col min="5" max="5" width="9.5703125" style="5" customWidth="1"/>
    <col min="6" max="8" width="11.42578125" style="36" customWidth="1"/>
    <col min="9" max="9" width="12" style="36" customWidth="1"/>
    <col min="10" max="10" width="12.28515625" style="5" customWidth="1"/>
    <col min="11" max="11" width="51" style="4" hidden="1" customWidth="1"/>
    <col min="12" max="13" width="0" style="4" hidden="1" customWidth="1"/>
    <col min="14" max="18" width="0" style="5" hidden="1" customWidth="1"/>
    <col min="19" max="22" width="0" style="4" hidden="1" customWidth="1"/>
    <col min="23" max="16384" width="9.140625" style="4"/>
  </cols>
  <sheetData>
    <row r="1" spans="1:22" ht="35.25" customHeight="1" x14ac:dyDescent="0.2">
      <c r="A1" s="1" t="s">
        <v>0</v>
      </c>
      <c r="B1" s="1"/>
      <c r="C1" s="1"/>
      <c r="D1" s="1"/>
      <c r="E1" s="2"/>
      <c r="F1" s="1"/>
      <c r="G1" s="3"/>
      <c r="H1" s="1"/>
      <c r="I1" s="1"/>
      <c r="J1" s="1"/>
      <c r="K1" s="4" t="s">
        <v>1</v>
      </c>
    </row>
    <row r="2" spans="1:22" s="9" customFormat="1" ht="13.5" customHeight="1" x14ac:dyDescent="0.2">
      <c r="A2" s="6"/>
      <c r="B2" s="6"/>
      <c r="C2" s="6"/>
      <c r="D2" s="6"/>
      <c r="E2" s="7"/>
      <c r="F2" s="6"/>
      <c r="G2" s="8"/>
      <c r="H2" s="6"/>
      <c r="I2" s="6"/>
      <c r="J2" s="6"/>
      <c r="N2" s="10"/>
      <c r="O2" s="10"/>
      <c r="P2" s="10"/>
      <c r="Q2" s="10"/>
      <c r="R2" s="10"/>
    </row>
    <row r="3" spans="1:22" s="13" customFormat="1" ht="51" customHeight="1" x14ac:dyDescent="0.2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N3" s="14"/>
      <c r="O3" s="14"/>
      <c r="P3" s="14"/>
      <c r="Q3" s="14"/>
      <c r="R3" s="14"/>
    </row>
    <row r="4" spans="1:22" s="13" customFormat="1" ht="15.75" x14ac:dyDescent="0.2">
      <c r="A4" s="15" t="s">
        <v>12</v>
      </c>
      <c r="B4" s="15" t="s">
        <v>13</v>
      </c>
      <c r="C4" s="15" t="s">
        <v>14</v>
      </c>
      <c r="D4" s="15" t="s">
        <v>15</v>
      </c>
      <c r="E4" s="16" t="s">
        <v>16</v>
      </c>
      <c r="F4" s="16" t="s">
        <v>17</v>
      </c>
      <c r="G4" s="16" t="s">
        <v>18</v>
      </c>
      <c r="H4" s="16" t="s">
        <v>19</v>
      </c>
      <c r="I4" s="16" t="s">
        <v>20</v>
      </c>
      <c r="J4" s="16" t="s">
        <v>21</v>
      </c>
      <c r="N4" s="14"/>
      <c r="O4" s="14"/>
      <c r="P4" s="14"/>
      <c r="Q4" s="14"/>
      <c r="R4" s="14"/>
    </row>
    <row r="5" spans="1:22" ht="16.5" x14ac:dyDescent="0.2">
      <c r="A5" s="17" t="s">
        <v>22</v>
      </c>
      <c r="B5" s="18">
        <v>1</v>
      </c>
      <c r="C5" s="19" t="s">
        <v>23</v>
      </c>
      <c r="D5" s="20">
        <v>302</v>
      </c>
      <c r="E5" s="21">
        <f t="shared" ref="E5:E21" si="0">ROUND(D5/8,-0.3)</f>
        <v>38</v>
      </c>
      <c r="F5" s="21">
        <v>8000</v>
      </c>
      <c r="G5" s="21">
        <f t="shared" ref="G5:G68" si="1">ROUND(60*E5,-0.3)</f>
        <v>2280</v>
      </c>
      <c r="H5" s="21">
        <v>500</v>
      </c>
      <c r="I5" s="21">
        <v>300</v>
      </c>
      <c r="J5" s="22">
        <f t="shared" ref="J5:J31" si="2">SUM(F5:I5)</f>
        <v>11080</v>
      </c>
      <c r="K5" s="23" t="s">
        <v>23</v>
      </c>
      <c r="L5" s="4" t="b">
        <f>K5=C5</f>
        <v>1</v>
      </c>
      <c r="M5" s="4">
        <v>302</v>
      </c>
      <c r="N5" s="5">
        <f>ROUND(M5/8,-0.3)</f>
        <v>38</v>
      </c>
      <c r="O5" s="5">
        <v>37.75</v>
      </c>
      <c r="Q5" s="5">
        <v>8000</v>
      </c>
      <c r="R5" s="5">
        <v>300</v>
      </c>
      <c r="S5" s="4" t="b">
        <f>M5=D5</f>
        <v>1</v>
      </c>
      <c r="T5" s="4" t="b">
        <f>E5=N5</f>
        <v>1</v>
      </c>
      <c r="U5" s="4" t="b">
        <f>R5=I5</f>
        <v>1</v>
      </c>
      <c r="V5" s="4" t="b">
        <f>Q5=F5</f>
        <v>1</v>
      </c>
    </row>
    <row r="6" spans="1:22" ht="16.5" x14ac:dyDescent="0.2">
      <c r="A6" s="17"/>
      <c r="B6" s="18">
        <f>B5+1</f>
        <v>2</v>
      </c>
      <c r="C6" s="24" t="s">
        <v>24</v>
      </c>
      <c r="D6" s="20">
        <v>336</v>
      </c>
      <c r="E6" s="21">
        <f t="shared" si="0"/>
        <v>42</v>
      </c>
      <c r="F6" s="21">
        <v>10000</v>
      </c>
      <c r="G6" s="21">
        <f t="shared" si="1"/>
        <v>2520</v>
      </c>
      <c r="H6" s="21">
        <v>500</v>
      </c>
      <c r="I6" s="21">
        <v>500</v>
      </c>
      <c r="J6" s="22">
        <f t="shared" si="2"/>
        <v>13520</v>
      </c>
      <c r="K6" s="23" t="s">
        <v>24</v>
      </c>
      <c r="L6" s="4" t="b">
        <f t="shared" ref="L6:L69" si="3">K6=C6</f>
        <v>1</v>
      </c>
      <c r="M6" s="4">
        <v>336</v>
      </c>
      <c r="N6" s="5">
        <f t="shared" ref="N6:N69" si="4">ROUND(M6/8,-0.3)</f>
        <v>42</v>
      </c>
      <c r="O6" s="5">
        <v>42</v>
      </c>
      <c r="Q6" s="5">
        <v>10000</v>
      </c>
      <c r="R6" s="5">
        <v>500</v>
      </c>
      <c r="S6" s="4" t="b">
        <f t="shared" ref="S6:S69" si="5">M6=D6</f>
        <v>1</v>
      </c>
      <c r="T6" s="4" t="b">
        <f t="shared" ref="T6:T69" si="6">E6=N6</f>
        <v>1</v>
      </c>
      <c r="U6" s="4" t="b">
        <f t="shared" ref="U6:U69" si="7">R6=I6</f>
        <v>1</v>
      </c>
      <c r="V6" s="4" t="b">
        <f t="shared" ref="V6:V69" si="8">Q6=F6</f>
        <v>1</v>
      </c>
    </row>
    <row r="7" spans="1:22" ht="16.5" x14ac:dyDescent="0.2">
      <c r="A7" s="17"/>
      <c r="B7" s="18">
        <f t="shared" ref="B7:B15" si="9">B6+1</f>
        <v>3</v>
      </c>
      <c r="C7" s="24" t="s">
        <v>25</v>
      </c>
      <c r="D7" s="20">
        <v>445</v>
      </c>
      <c r="E7" s="21">
        <f t="shared" si="0"/>
        <v>56</v>
      </c>
      <c r="F7" s="21">
        <v>8000</v>
      </c>
      <c r="G7" s="21">
        <f t="shared" si="1"/>
        <v>3360</v>
      </c>
      <c r="H7" s="21">
        <v>500</v>
      </c>
      <c r="I7" s="21">
        <v>400</v>
      </c>
      <c r="J7" s="22">
        <f t="shared" si="2"/>
        <v>12260</v>
      </c>
      <c r="K7" s="23" t="s">
        <v>25</v>
      </c>
      <c r="L7" s="4" t="b">
        <f t="shared" si="3"/>
        <v>1</v>
      </c>
      <c r="M7" s="4">
        <v>445</v>
      </c>
      <c r="N7" s="5">
        <f t="shared" si="4"/>
        <v>56</v>
      </c>
      <c r="O7" s="5">
        <v>55.625</v>
      </c>
      <c r="Q7" s="5">
        <v>8000</v>
      </c>
      <c r="R7" s="5">
        <v>400</v>
      </c>
      <c r="S7" s="4" t="b">
        <f t="shared" si="5"/>
        <v>1</v>
      </c>
      <c r="T7" s="4" t="b">
        <f t="shared" si="6"/>
        <v>1</v>
      </c>
      <c r="U7" s="4" t="b">
        <f t="shared" si="7"/>
        <v>1</v>
      </c>
      <c r="V7" s="4" t="b">
        <f t="shared" si="8"/>
        <v>1</v>
      </c>
    </row>
    <row r="8" spans="1:22" ht="33" x14ac:dyDescent="0.2">
      <c r="A8" s="17"/>
      <c r="B8" s="18">
        <f t="shared" si="9"/>
        <v>4</v>
      </c>
      <c r="C8" s="24" t="s">
        <v>26</v>
      </c>
      <c r="D8" s="20">
        <v>208</v>
      </c>
      <c r="E8" s="21">
        <f t="shared" si="0"/>
        <v>26</v>
      </c>
      <c r="F8" s="21">
        <v>10000</v>
      </c>
      <c r="G8" s="21">
        <f t="shared" si="1"/>
        <v>1560</v>
      </c>
      <c r="H8" s="21">
        <v>500</v>
      </c>
      <c r="I8" s="21">
        <v>500</v>
      </c>
      <c r="J8" s="22">
        <f t="shared" si="2"/>
        <v>12560</v>
      </c>
      <c r="K8" s="23" t="s">
        <v>26</v>
      </c>
      <c r="L8" s="4" t="b">
        <f t="shared" si="3"/>
        <v>1</v>
      </c>
      <c r="M8" s="4">
        <v>208</v>
      </c>
      <c r="N8" s="5">
        <f t="shared" si="4"/>
        <v>26</v>
      </c>
      <c r="O8" s="5">
        <v>26</v>
      </c>
      <c r="Q8" s="5">
        <v>10000</v>
      </c>
      <c r="R8" s="5">
        <v>500</v>
      </c>
      <c r="S8" s="4" t="b">
        <f t="shared" si="5"/>
        <v>1</v>
      </c>
      <c r="T8" s="4" t="b">
        <f t="shared" si="6"/>
        <v>1</v>
      </c>
      <c r="U8" s="4" t="b">
        <f t="shared" si="7"/>
        <v>1</v>
      </c>
      <c r="V8" s="4" t="b">
        <f t="shared" si="8"/>
        <v>1</v>
      </c>
    </row>
    <row r="9" spans="1:22" ht="33" x14ac:dyDescent="0.2">
      <c r="A9" s="17"/>
      <c r="B9" s="18">
        <f>B8+1</f>
        <v>5</v>
      </c>
      <c r="C9" s="24" t="s">
        <v>27</v>
      </c>
      <c r="D9" s="20">
        <v>226</v>
      </c>
      <c r="E9" s="21">
        <f>ROUND(D9/8,-0.3)+1</f>
        <v>29</v>
      </c>
      <c r="F9" s="21">
        <v>10000</v>
      </c>
      <c r="G9" s="21">
        <f t="shared" si="1"/>
        <v>1740</v>
      </c>
      <c r="H9" s="21">
        <v>500</v>
      </c>
      <c r="I9" s="21">
        <v>300</v>
      </c>
      <c r="J9" s="22">
        <f t="shared" si="2"/>
        <v>12540</v>
      </c>
      <c r="K9" s="23" t="s">
        <v>27</v>
      </c>
      <c r="L9" s="4" t="b">
        <f t="shared" si="3"/>
        <v>1</v>
      </c>
      <c r="M9" s="4">
        <v>226</v>
      </c>
      <c r="N9" s="5">
        <f t="shared" si="4"/>
        <v>28</v>
      </c>
      <c r="O9" s="5">
        <v>29</v>
      </c>
      <c r="Q9" s="5">
        <v>10000</v>
      </c>
      <c r="R9" s="5">
        <v>300</v>
      </c>
      <c r="S9" s="4" t="b">
        <f t="shared" si="5"/>
        <v>1</v>
      </c>
      <c r="T9" s="4" t="b">
        <f t="shared" si="6"/>
        <v>0</v>
      </c>
      <c r="U9" s="4" t="b">
        <f t="shared" si="7"/>
        <v>1</v>
      </c>
      <c r="V9" s="4" t="b">
        <f t="shared" si="8"/>
        <v>1</v>
      </c>
    </row>
    <row r="10" spans="1:22" ht="16.5" x14ac:dyDescent="0.2">
      <c r="A10" s="17"/>
      <c r="B10" s="18">
        <f t="shared" si="9"/>
        <v>6</v>
      </c>
      <c r="C10" s="24" t="s">
        <v>28</v>
      </c>
      <c r="D10" s="20">
        <v>306</v>
      </c>
      <c r="E10" s="21">
        <f>ROUND(D10/8,-0.3)+1</f>
        <v>39</v>
      </c>
      <c r="F10" s="21">
        <v>10000</v>
      </c>
      <c r="G10" s="21">
        <f t="shared" si="1"/>
        <v>2340</v>
      </c>
      <c r="H10" s="21">
        <v>500</v>
      </c>
      <c r="I10" s="21">
        <v>800</v>
      </c>
      <c r="J10" s="22">
        <f t="shared" si="2"/>
        <v>13640</v>
      </c>
      <c r="K10" s="23" t="s">
        <v>28</v>
      </c>
      <c r="L10" s="4" t="b">
        <f t="shared" si="3"/>
        <v>1</v>
      </c>
      <c r="M10" s="4">
        <v>306</v>
      </c>
      <c r="N10" s="5">
        <f t="shared" si="4"/>
        <v>38</v>
      </c>
      <c r="O10" s="5">
        <v>39</v>
      </c>
      <c r="Q10" s="5">
        <v>10000</v>
      </c>
      <c r="R10" s="5">
        <v>800</v>
      </c>
      <c r="S10" s="4" t="b">
        <f t="shared" si="5"/>
        <v>1</v>
      </c>
      <c r="T10" s="4" t="b">
        <f t="shared" si="6"/>
        <v>0</v>
      </c>
      <c r="U10" s="4" t="b">
        <f t="shared" si="7"/>
        <v>1</v>
      </c>
      <c r="V10" s="4" t="b">
        <f t="shared" si="8"/>
        <v>1</v>
      </c>
    </row>
    <row r="11" spans="1:22" ht="16.5" x14ac:dyDescent="0.2">
      <c r="A11" s="17"/>
      <c r="B11" s="18">
        <f t="shared" si="9"/>
        <v>7</v>
      </c>
      <c r="C11" s="24" t="s">
        <v>29</v>
      </c>
      <c r="D11" s="20">
        <v>306</v>
      </c>
      <c r="E11" s="21">
        <f>ROUND(D11/8,-0.3)+1</f>
        <v>39</v>
      </c>
      <c r="F11" s="21">
        <v>10000</v>
      </c>
      <c r="G11" s="21">
        <f t="shared" si="1"/>
        <v>2340</v>
      </c>
      <c r="H11" s="21">
        <v>500</v>
      </c>
      <c r="I11" s="21">
        <v>400</v>
      </c>
      <c r="J11" s="22">
        <f t="shared" si="2"/>
        <v>13240</v>
      </c>
      <c r="K11" s="23" t="s">
        <v>29</v>
      </c>
      <c r="L11" s="4" t="b">
        <f t="shared" si="3"/>
        <v>1</v>
      </c>
      <c r="M11" s="4">
        <v>306</v>
      </c>
      <c r="N11" s="5">
        <f t="shared" si="4"/>
        <v>38</v>
      </c>
      <c r="O11" s="5">
        <v>39</v>
      </c>
      <c r="Q11" s="5">
        <v>10000</v>
      </c>
      <c r="R11" s="5">
        <v>400</v>
      </c>
      <c r="S11" s="4" t="b">
        <f t="shared" si="5"/>
        <v>1</v>
      </c>
      <c r="T11" s="4" t="b">
        <f t="shared" si="6"/>
        <v>0</v>
      </c>
      <c r="U11" s="4" t="b">
        <f t="shared" si="7"/>
        <v>1</v>
      </c>
      <c r="V11" s="4" t="b">
        <f t="shared" si="8"/>
        <v>1</v>
      </c>
    </row>
    <row r="12" spans="1:22" ht="16.5" x14ac:dyDescent="0.2">
      <c r="A12" s="17"/>
      <c r="B12" s="18">
        <f>B11+1</f>
        <v>8</v>
      </c>
      <c r="C12" s="24" t="s">
        <v>30</v>
      </c>
      <c r="D12" s="20">
        <v>1276</v>
      </c>
      <c r="E12" s="21">
        <f t="shared" si="0"/>
        <v>160</v>
      </c>
      <c r="F12" s="21">
        <v>10000</v>
      </c>
      <c r="G12" s="21">
        <f t="shared" si="1"/>
        <v>9600</v>
      </c>
      <c r="H12" s="21">
        <v>500</v>
      </c>
      <c r="I12" s="21">
        <v>350</v>
      </c>
      <c r="J12" s="22">
        <f t="shared" si="2"/>
        <v>20450</v>
      </c>
      <c r="K12" s="23" t="s">
        <v>30</v>
      </c>
      <c r="L12" s="4" t="b">
        <f t="shared" si="3"/>
        <v>1</v>
      </c>
      <c r="M12" s="4">
        <v>1276</v>
      </c>
      <c r="N12" s="5">
        <f t="shared" si="4"/>
        <v>160</v>
      </c>
      <c r="O12" s="5">
        <v>159.5</v>
      </c>
      <c r="Q12" s="5">
        <v>10000</v>
      </c>
      <c r="R12" s="5">
        <v>350</v>
      </c>
      <c r="S12" s="4" t="b">
        <f t="shared" si="5"/>
        <v>1</v>
      </c>
      <c r="T12" s="4" t="b">
        <f t="shared" si="6"/>
        <v>1</v>
      </c>
      <c r="U12" s="4" t="b">
        <f t="shared" si="7"/>
        <v>1</v>
      </c>
      <c r="V12" s="4" t="b">
        <f t="shared" si="8"/>
        <v>1</v>
      </c>
    </row>
    <row r="13" spans="1:22" ht="16.5" x14ac:dyDescent="0.2">
      <c r="A13" s="17"/>
      <c r="B13" s="18">
        <f t="shared" si="9"/>
        <v>9</v>
      </c>
      <c r="C13" s="24" t="s">
        <v>31</v>
      </c>
      <c r="D13" s="20">
        <v>352</v>
      </c>
      <c r="E13" s="21">
        <f t="shared" si="0"/>
        <v>44</v>
      </c>
      <c r="F13" s="21">
        <v>8000</v>
      </c>
      <c r="G13" s="21">
        <f t="shared" si="1"/>
        <v>2640</v>
      </c>
      <c r="H13" s="21">
        <v>500</v>
      </c>
      <c r="I13" s="21">
        <v>400</v>
      </c>
      <c r="J13" s="22">
        <f t="shared" si="2"/>
        <v>11540</v>
      </c>
      <c r="K13" s="23" t="s">
        <v>31</v>
      </c>
      <c r="L13" s="4" t="b">
        <f t="shared" si="3"/>
        <v>1</v>
      </c>
      <c r="M13" s="4">
        <v>352</v>
      </c>
      <c r="N13" s="5">
        <f t="shared" si="4"/>
        <v>44</v>
      </c>
      <c r="O13" s="5">
        <v>44</v>
      </c>
      <c r="Q13" s="5">
        <v>8000</v>
      </c>
      <c r="R13" s="5">
        <v>400</v>
      </c>
      <c r="S13" s="4" t="b">
        <f t="shared" si="5"/>
        <v>1</v>
      </c>
      <c r="T13" s="4" t="b">
        <f t="shared" si="6"/>
        <v>1</v>
      </c>
      <c r="U13" s="4" t="b">
        <f t="shared" si="7"/>
        <v>1</v>
      </c>
      <c r="V13" s="4" t="b">
        <f t="shared" si="8"/>
        <v>1</v>
      </c>
    </row>
    <row r="14" spans="1:22" ht="30" customHeight="1" x14ac:dyDescent="0.2">
      <c r="A14" s="17"/>
      <c r="B14" s="18">
        <f t="shared" si="9"/>
        <v>10</v>
      </c>
      <c r="C14" s="24" t="s">
        <v>32</v>
      </c>
      <c r="D14" s="20">
        <v>318</v>
      </c>
      <c r="E14" s="21">
        <f t="shared" si="0"/>
        <v>40</v>
      </c>
      <c r="F14" s="21">
        <v>9000</v>
      </c>
      <c r="G14" s="21">
        <f t="shared" si="1"/>
        <v>2400</v>
      </c>
      <c r="H14" s="21">
        <v>500</v>
      </c>
      <c r="I14" s="21">
        <v>400</v>
      </c>
      <c r="J14" s="22">
        <f t="shared" si="2"/>
        <v>12300</v>
      </c>
      <c r="K14" s="23" t="s">
        <v>32</v>
      </c>
      <c r="L14" s="4" t="b">
        <f t="shared" si="3"/>
        <v>1</v>
      </c>
      <c r="M14" s="4">
        <v>318</v>
      </c>
      <c r="N14" s="5">
        <f t="shared" si="4"/>
        <v>40</v>
      </c>
      <c r="O14" s="5">
        <v>39.75</v>
      </c>
      <c r="Q14" s="5">
        <v>9000</v>
      </c>
      <c r="R14" s="5">
        <v>400</v>
      </c>
      <c r="S14" s="4" t="b">
        <f t="shared" si="5"/>
        <v>1</v>
      </c>
      <c r="T14" s="4" t="b">
        <f t="shared" si="6"/>
        <v>1</v>
      </c>
      <c r="U14" s="4" t="b">
        <f t="shared" si="7"/>
        <v>1</v>
      </c>
      <c r="V14" s="4" t="b">
        <f t="shared" si="8"/>
        <v>1</v>
      </c>
    </row>
    <row r="15" spans="1:22" ht="33" x14ac:dyDescent="0.2">
      <c r="A15" s="17"/>
      <c r="B15" s="18">
        <f t="shared" si="9"/>
        <v>11</v>
      </c>
      <c r="C15" s="24" t="s">
        <v>33</v>
      </c>
      <c r="D15" s="20">
        <v>152</v>
      </c>
      <c r="E15" s="21">
        <f t="shared" si="0"/>
        <v>19</v>
      </c>
      <c r="F15" s="21">
        <v>10000</v>
      </c>
      <c r="G15" s="21">
        <f t="shared" si="1"/>
        <v>1140</v>
      </c>
      <c r="H15" s="21">
        <v>500</v>
      </c>
      <c r="I15" s="21">
        <v>500</v>
      </c>
      <c r="J15" s="22">
        <f t="shared" si="2"/>
        <v>12140</v>
      </c>
      <c r="K15" s="23" t="s">
        <v>33</v>
      </c>
      <c r="L15" s="4" t="b">
        <f t="shared" si="3"/>
        <v>1</v>
      </c>
      <c r="M15" s="4">
        <v>152</v>
      </c>
      <c r="N15" s="5">
        <f t="shared" si="4"/>
        <v>19</v>
      </c>
      <c r="O15" s="5">
        <v>19</v>
      </c>
      <c r="Q15" s="5">
        <v>10000</v>
      </c>
      <c r="R15" s="5">
        <v>500</v>
      </c>
      <c r="S15" s="4" t="b">
        <f t="shared" si="5"/>
        <v>1</v>
      </c>
      <c r="T15" s="4" t="b">
        <f t="shared" si="6"/>
        <v>1</v>
      </c>
      <c r="U15" s="4" t="b">
        <f t="shared" si="7"/>
        <v>1</v>
      </c>
      <c r="V15" s="4" t="b">
        <f t="shared" si="8"/>
        <v>1</v>
      </c>
    </row>
    <row r="16" spans="1:22" ht="16.5" x14ac:dyDescent="0.2">
      <c r="A16" s="17"/>
      <c r="B16" s="18">
        <f>B15+1</f>
        <v>12</v>
      </c>
      <c r="C16" s="24" t="s">
        <v>34</v>
      </c>
      <c r="D16" s="20">
        <v>96</v>
      </c>
      <c r="E16" s="21">
        <f t="shared" si="0"/>
        <v>12</v>
      </c>
      <c r="F16" s="21">
        <v>3500</v>
      </c>
      <c r="G16" s="21">
        <f t="shared" si="1"/>
        <v>720</v>
      </c>
      <c r="H16" s="21">
        <v>500</v>
      </c>
      <c r="I16" s="21">
        <v>500</v>
      </c>
      <c r="J16" s="22">
        <f t="shared" si="2"/>
        <v>5220</v>
      </c>
      <c r="K16" s="23" t="s">
        <v>34</v>
      </c>
      <c r="L16" s="4" t="b">
        <f t="shared" si="3"/>
        <v>1</v>
      </c>
      <c r="M16" s="4">
        <v>96</v>
      </c>
      <c r="N16" s="5">
        <f t="shared" si="4"/>
        <v>12</v>
      </c>
      <c r="O16" s="5">
        <v>12</v>
      </c>
      <c r="Q16" s="5">
        <v>3500</v>
      </c>
      <c r="R16" s="5">
        <v>500</v>
      </c>
      <c r="S16" s="4" t="b">
        <f t="shared" si="5"/>
        <v>1</v>
      </c>
      <c r="T16" s="4" t="b">
        <f t="shared" si="6"/>
        <v>1</v>
      </c>
      <c r="U16" s="4" t="b">
        <f t="shared" si="7"/>
        <v>1</v>
      </c>
      <c r="V16" s="4" t="b">
        <f t="shared" si="8"/>
        <v>1</v>
      </c>
    </row>
    <row r="17" spans="1:22" ht="16.5" x14ac:dyDescent="0.2">
      <c r="A17" s="17"/>
      <c r="B17" s="18">
        <f>B16+1</f>
        <v>13</v>
      </c>
      <c r="C17" s="24" t="s">
        <v>35</v>
      </c>
      <c r="D17" s="20">
        <v>445</v>
      </c>
      <c r="E17" s="21">
        <f t="shared" si="0"/>
        <v>56</v>
      </c>
      <c r="F17" s="21">
        <v>8000</v>
      </c>
      <c r="G17" s="21">
        <f t="shared" si="1"/>
        <v>3360</v>
      </c>
      <c r="H17" s="21">
        <v>500</v>
      </c>
      <c r="I17" s="21">
        <v>300</v>
      </c>
      <c r="J17" s="22">
        <f t="shared" si="2"/>
        <v>12160</v>
      </c>
      <c r="K17" s="23" t="s">
        <v>35</v>
      </c>
      <c r="L17" s="4" t="b">
        <f t="shared" si="3"/>
        <v>1</v>
      </c>
      <c r="M17" s="4">
        <v>445</v>
      </c>
      <c r="N17" s="5">
        <f t="shared" si="4"/>
        <v>56</v>
      </c>
      <c r="O17" s="5">
        <v>55.625</v>
      </c>
      <c r="Q17" s="5">
        <v>8000</v>
      </c>
      <c r="R17" s="5">
        <v>300</v>
      </c>
      <c r="S17" s="4" t="b">
        <f t="shared" si="5"/>
        <v>1</v>
      </c>
      <c r="T17" s="4" t="b">
        <f t="shared" si="6"/>
        <v>1</v>
      </c>
      <c r="U17" s="4" t="b">
        <f t="shared" si="7"/>
        <v>1</v>
      </c>
      <c r="V17" s="4" t="b">
        <f t="shared" si="8"/>
        <v>1</v>
      </c>
    </row>
    <row r="18" spans="1:22" ht="33" customHeight="1" x14ac:dyDescent="0.2">
      <c r="A18" s="17"/>
      <c r="B18" s="18">
        <f t="shared" ref="B18:B81" si="10">B17+1</f>
        <v>14</v>
      </c>
      <c r="C18" s="24" t="s">
        <v>36</v>
      </c>
      <c r="D18" s="20">
        <v>212</v>
      </c>
      <c r="E18" s="21">
        <f t="shared" si="0"/>
        <v>27</v>
      </c>
      <c r="F18" s="21">
        <v>8000</v>
      </c>
      <c r="G18" s="21">
        <f t="shared" si="1"/>
        <v>1620</v>
      </c>
      <c r="H18" s="21">
        <v>500</v>
      </c>
      <c r="I18" s="21">
        <v>500</v>
      </c>
      <c r="J18" s="22">
        <f t="shared" si="2"/>
        <v>10620</v>
      </c>
      <c r="K18" s="23" t="s">
        <v>36</v>
      </c>
      <c r="L18" s="4" t="b">
        <f t="shared" si="3"/>
        <v>1</v>
      </c>
      <c r="M18" s="4">
        <v>212</v>
      </c>
      <c r="N18" s="5">
        <f t="shared" si="4"/>
        <v>27</v>
      </c>
      <c r="O18" s="5">
        <v>26.5</v>
      </c>
      <c r="Q18" s="5">
        <v>8000</v>
      </c>
      <c r="R18" s="5">
        <v>500</v>
      </c>
      <c r="S18" s="4" t="b">
        <f t="shared" si="5"/>
        <v>1</v>
      </c>
      <c r="T18" s="4" t="b">
        <f t="shared" si="6"/>
        <v>1</v>
      </c>
      <c r="U18" s="4" t="b">
        <f t="shared" si="7"/>
        <v>1</v>
      </c>
      <c r="V18" s="4" t="b">
        <f t="shared" si="8"/>
        <v>1</v>
      </c>
    </row>
    <row r="19" spans="1:22" ht="16.5" x14ac:dyDescent="0.2">
      <c r="A19" s="17"/>
      <c r="B19" s="18">
        <f t="shared" si="10"/>
        <v>15</v>
      </c>
      <c r="C19" s="24" t="s">
        <v>37</v>
      </c>
      <c r="D19" s="20">
        <v>232</v>
      </c>
      <c r="E19" s="21">
        <f t="shared" si="0"/>
        <v>29</v>
      </c>
      <c r="F19" s="21">
        <v>10000</v>
      </c>
      <c r="G19" s="21">
        <f t="shared" si="1"/>
        <v>1740</v>
      </c>
      <c r="H19" s="21">
        <v>500</v>
      </c>
      <c r="I19" s="21">
        <v>500</v>
      </c>
      <c r="J19" s="22">
        <f t="shared" si="2"/>
        <v>12740</v>
      </c>
      <c r="K19" s="23" t="s">
        <v>37</v>
      </c>
      <c r="L19" s="4" t="b">
        <f t="shared" si="3"/>
        <v>1</v>
      </c>
      <c r="M19" s="4">
        <v>232</v>
      </c>
      <c r="N19" s="5">
        <f t="shared" si="4"/>
        <v>29</v>
      </c>
      <c r="O19" s="5">
        <v>29</v>
      </c>
      <c r="Q19" s="5">
        <v>10000</v>
      </c>
      <c r="R19" s="5">
        <v>500</v>
      </c>
      <c r="S19" s="4" t="b">
        <f t="shared" si="5"/>
        <v>1</v>
      </c>
      <c r="T19" s="4" t="b">
        <f t="shared" si="6"/>
        <v>1</v>
      </c>
      <c r="U19" s="4" t="b">
        <f t="shared" si="7"/>
        <v>1</v>
      </c>
      <c r="V19" s="4" t="b">
        <f t="shared" si="8"/>
        <v>1</v>
      </c>
    </row>
    <row r="20" spans="1:22" ht="16.5" x14ac:dyDescent="0.2">
      <c r="A20" s="17"/>
      <c r="B20" s="18">
        <f t="shared" si="10"/>
        <v>16</v>
      </c>
      <c r="C20" s="24" t="s">
        <v>38</v>
      </c>
      <c r="D20" s="20">
        <v>312</v>
      </c>
      <c r="E20" s="21">
        <f t="shared" si="0"/>
        <v>39</v>
      </c>
      <c r="F20" s="21">
        <v>8000</v>
      </c>
      <c r="G20" s="21">
        <f t="shared" si="1"/>
        <v>2340</v>
      </c>
      <c r="H20" s="21">
        <v>500</v>
      </c>
      <c r="I20" s="21">
        <v>500</v>
      </c>
      <c r="J20" s="22">
        <f t="shared" si="2"/>
        <v>11340</v>
      </c>
      <c r="K20" s="23" t="s">
        <v>38</v>
      </c>
      <c r="L20" s="4" t="b">
        <f t="shared" si="3"/>
        <v>1</v>
      </c>
      <c r="M20" s="4">
        <v>312</v>
      </c>
      <c r="N20" s="5">
        <f t="shared" si="4"/>
        <v>39</v>
      </c>
      <c r="O20" s="5">
        <v>39</v>
      </c>
      <c r="Q20" s="5">
        <v>8000</v>
      </c>
      <c r="R20" s="5">
        <v>500</v>
      </c>
      <c r="S20" s="4" t="b">
        <f t="shared" si="5"/>
        <v>1</v>
      </c>
      <c r="T20" s="4" t="b">
        <f t="shared" si="6"/>
        <v>1</v>
      </c>
      <c r="U20" s="4" t="b">
        <f t="shared" si="7"/>
        <v>1</v>
      </c>
      <c r="V20" s="4" t="b">
        <f t="shared" si="8"/>
        <v>1</v>
      </c>
    </row>
    <row r="21" spans="1:22" ht="16.5" x14ac:dyDescent="0.2">
      <c r="A21" s="17"/>
      <c r="B21" s="18">
        <f t="shared" si="10"/>
        <v>17</v>
      </c>
      <c r="C21" s="24" t="s">
        <v>39</v>
      </c>
      <c r="D21" s="20">
        <v>232</v>
      </c>
      <c r="E21" s="21">
        <f t="shared" si="0"/>
        <v>29</v>
      </c>
      <c r="F21" s="21">
        <v>8000</v>
      </c>
      <c r="G21" s="21">
        <f t="shared" si="1"/>
        <v>1740</v>
      </c>
      <c r="H21" s="21">
        <v>500</v>
      </c>
      <c r="I21" s="21">
        <v>500</v>
      </c>
      <c r="J21" s="22">
        <f t="shared" si="2"/>
        <v>10740</v>
      </c>
      <c r="K21" s="23" t="s">
        <v>39</v>
      </c>
      <c r="L21" s="4" t="b">
        <f t="shared" si="3"/>
        <v>1</v>
      </c>
      <c r="M21" s="4">
        <v>232</v>
      </c>
      <c r="N21" s="5">
        <f t="shared" si="4"/>
        <v>29</v>
      </c>
      <c r="O21" s="5">
        <v>29</v>
      </c>
      <c r="Q21" s="5">
        <v>8000</v>
      </c>
      <c r="R21" s="5">
        <v>500</v>
      </c>
      <c r="S21" s="4" t="b">
        <f t="shared" si="5"/>
        <v>1</v>
      </c>
      <c r="T21" s="4" t="b">
        <f t="shared" si="6"/>
        <v>1</v>
      </c>
      <c r="U21" s="4" t="b">
        <f t="shared" si="7"/>
        <v>1</v>
      </c>
      <c r="V21" s="4" t="b">
        <f t="shared" si="8"/>
        <v>1</v>
      </c>
    </row>
    <row r="22" spans="1:22" ht="16.5" x14ac:dyDescent="0.2">
      <c r="A22" s="17"/>
      <c r="B22" s="18">
        <f t="shared" si="10"/>
        <v>18</v>
      </c>
      <c r="C22" s="24" t="s">
        <v>40</v>
      </c>
      <c r="D22" s="20">
        <v>162</v>
      </c>
      <c r="E22" s="21">
        <f>ROUND(D22/8,-0.3)+1</f>
        <v>21</v>
      </c>
      <c r="F22" s="21">
        <v>10000</v>
      </c>
      <c r="G22" s="21">
        <f t="shared" si="1"/>
        <v>1260</v>
      </c>
      <c r="H22" s="21">
        <v>500</v>
      </c>
      <c r="I22" s="21">
        <v>500</v>
      </c>
      <c r="J22" s="22">
        <f t="shared" si="2"/>
        <v>12260</v>
      </c>
      <c r="K22" s="23" t="s">
        <v>40</v>
      </c>
      <c r="L22" s="4" t="b">
        <f t="shared" si="3"/>
        <v>1</v>
      </c>
      <c r="M22" s="4">
        <v>162</v>
      </c>
      <c r="N22" s="5">
        <f t="shared" si="4"/>
        <v>20</v>
      </c>
      <c r="O22" s="5">
        <v>21</v>
      </c>
      <c r="Q22" s="5">
        <v>10000</v>
      </c>
      <c r="R22" s="5">
        <v>500</v>
      </c>
      <c r="S22" s="4" t="b">
        <f t="shared" si="5"/>
        <v>1</v>
      </c>
      <c r="T22" s="4" t="b">
        <f t="shared" si="6"/>
        <v>0</v>
      </c>
      <c r="U22" s="4" t="b">
        <f t="shared" si="7"/>
        <v>1</v>
      </c>
      <c r="V22" s="4" t="b">
        <f t="shared" si="8"/>
        <v>1</v>
      </c>
    </row>
    <row r="23" spans="1:22" ht="16.5" x14ac:dyDescent="0.2">
      <c r="A23" s="17"/>
      <c r="B23" s="18">
        <f t="shared" si="10"/>
        <v>19</v>
      </c>
      <c r="C23" s="24" t="s">
        <v>41</v>
      </c>
      <c r="D23" s="20">
        <v>242</v>
      </c>
      <c r="E23" s="21">
        <f>ROUND(D23/8,-0.3)+1</f>
        <v>31</v>
      </c>
      <c r="F23" s="21">
        <v>10000</v>
      </c>
      <c r="G23" s="21">
        <f t="shared" si="1"/>
        <v>1860</v>
      </c>
      <c r="H23" s="21">
        <v>500</v>
      </c>
      <c r="I23" s="21">
        <v>500</v>
      </c>
      <c r="J23" s="22">
        <f t="shared" si="2"/>
        <v>12860</v>
      </c>
      <c r="K23" s="23" t="s">
        <v>41</v>
      </c>
      <c r="L23" s="4" t="b">
        <f t="shared" si="3"/>
        <v>1</v>
      </c>
      <c r="M23" s="4">
        <v>242</v>
      </c>
      <c r="N23" s="5">
        <f t="shared" si="4"/>
        <v>30</v>
      </c>
      <c r="O23" s="5">
        <v>31</v>
      </c>
      <c r="Q23" s="5">
        <v>10000</v>
      </c>
      <c r="R23" s="5">
        <v>500</v>
      </c>
      <c r="S23" s="4" t="b">
        <f t="shared" si="5"/>
        <v>1</v>
      </c>
      <c r="T23" s="4" t="b">
        <f t="shared" si="6"/>
        <v>0</v>
      </c>
      <c r="U23" s="4" t="b">
        <f t="shared" si="7"/>
        <v>1</v>
      </c>
      <c r="V23" s="4" t="b">
        <f t="shared" si="8"/>
        <v>1</v>
      </c>
    </row>
    <row r="24" spans="1:22" ht="16.5" x14ac:dyDescent="0.2">
      <c r="A24" s="25" t="s">
        <v>42</v>
      </c>
      <c r="B24" s="18">
        <f t="shared" si="10"/>
        <v>20</v>
      </c>
      <c r="C24" s="24" t="s">
        <v>43</v>
      </c>
      <c r="D24" s="20">
        <v>118</v>
      </c>
      <c r="E24" s="21">
        <f t="shared" ref="E24:E39" si="11">ROUND(D24/8,-0.3)</f>
        <v>15</v>
      </c>
      <c r="F24" s="21">
        <v>5000</v>
      </c>
      <c r="G24" s="21">
        <f t="shared" si="1"/>
        <v>900</v>
      </c>
      <c r="H24" s="21">
        <v>500</v>
      </c>
      <c r="I24" s="21">
        <v>400</v>
      </c>
      <c r="J24" s="22">
        <f t="shared" si="2"/>
        <v>6800</v>
      </c>
      <c r="K24" s="4" t="s">
        <v>43</v>
      </c>
      <c r="L24" s="4" t="b">
        <f t="shared" si="3"/>
        <v>1</v>
      </c>
      <c r="M24" s="4">
        <v>118</v>
      </c>
      <c r="N24" s="5">
        <f t="shared" si="4"/>
        <v>15</v>
      </c>
      <c r="O24" s="5">
        <v>14.75</v>
      </c>
      <c r="Q24" s="5">
        <v>5000</v>
      </c>
      <c r="R24" s="5">
        <v>400</v>
      </c>
      <c r="S24" s="4" t="b">
        <f t="shared" si="5"/>
        <v>1</v>
      </c>
      <c r="T24" s="4" t="b">
        <f t="shared" si="6"/>
        <v>1</v>
      </c>
      <c r="U24" s="4" t="b">
        <f t="shared" si="7"/>
        <v>1</v>
      </c>
      <c r="V24" s="4" t="b">
        <f t="shared" si="8"/>
        <v>1</v>
      </c>
    </row>
    <row r="25" spans="1:22" ht="16.5" x14ac:dyDescent="0.2">
      <c r="A25" s="25"/>
      <c r="B25" s="18">
        <f t="shared" si="10"/>
        <v>21</v>
      </c>
      <c r="C25" s="19" t="s">
        <v>44</v>
      </c>
      <c r="D25" s="20">
        <v>158</v>
      </c>
      <c r="E25" s="21">
        <f t="shared" si="11"/>
        <v>20</v>
      </c>
      <c r="F25" s="21">
        <v>5000</v>
      </c>
      <c r="G25" s="21">
        <f t="shared" si="1"/>
        <v>1200</v>
      </c>
      <c r="H25" s="21">
        <v>500</v>
      </c>
      <c r="I25" s="21">
        <v>400</v>
      </c>
      <c r="J25" s="22">
        <f t="shared" si="2"/>
        <v>7100</v>
      </c>
      <c r="K25" s="4" t="s">
        <v>44</v>
      </c>
      <c r="L25" s="4" t="b">
        <f t="shared" si="3"/>
        <v>1</v>
      </c>
      <c r="M25" s="4">
        <v>158</v>
      </c>
      <c r="N25" s="5">
        <f t="shared" si="4"/>
        <v>20</v>
      </c>
      <c r="O25" s="5">
        <v>19.75</v>
      </c>
      <c r="Q25" s="5">
        <v>5000</v>
      </c>
      <c r="R25" s="5">
        <v>400</v>
      </c>
      <c r="S25" s="4" t="b">
        <f t="shared" si="5"/>
        <v>1</v>
      </c>
      <c r="T25" s="4" t="b">
        <f t="shared" si="6"/>
        <v>1</v>
      </c>
      <c r="U25" s="4" t="b">
        <f t="shared" si="7"/>
        <v>1</v>
      </c>
      <c r="V25" s="4" t="b">
        <f t="shared" si="8"/>
        <v>1</v>
      </c>
    </row>
    <row r="26" spans="1:22" ht="16.5" x14ac:dyDescent="0.2">
      <c r="A26" s="25"/>
      <c r="B26" s="18">
        <f t="shared" si="10"/>
        <v>22</v>
      </c>
      <c r="C26" s="24" t="s">
        <v>45</v>
      </c>
      <c r="D26" s="20">
        <v>156</v>
      </c>
      <c r="E26" s="21">
        <f t="shared" si="11"/>
        <v>20</v>
      </c>
      <c r="F26" s="21">
        <v>4000</v>
      </c>
      <c r="G26" s="21">
        <f t="shared" si="1"/>
        <v>1200</v>
      </c>
      <c r="H26" s="21">
        <v>500</v>
      </c>
      <c r="I26" s="21">
        <v>450</v>
      </c>
      <c r="J26" s="22">
        <f t="shared" si="2"/>
        <v>6150</v>
      </c>
      <c r="K26" s="4" t="s">
        <v>45</v>
      </c>
      <c r="L26" s="4" t="b">
        <f t="shared" si="3"/>
        <v>1</v>
      </c>
      <c r="M26" s="4">
        <v>156</v>
      </c>
      <c r="N26" s="5">
        <f t="shared" si="4"/>
        <v>20</v>
      </c>
      <c r="O26" s="5">
        <v>19.5</v>
      </c>
      <c r="Q26" s="5">
        <v>4000</v>
      </c>
      <c r="R26" s="5">
        <v>450</v>
      </c>
      <c r="S26" s="4" t="b">
        <f t="shared" si="5"/>
        <v>1</v>
      </c>
      <c r="T26" s="4" t="b">
        <f t="shared" si="6"/>
        <v>1</v>
      </c>
      <c r="U26" s="4" t="b">
        <f t="shared" si="7"/>
        <v>1</v>
      </c>
      <c r="V26" s="4" t="b">
        <f t="shared" si="8"/>
        <v>1</v>
      </c>
    </row>
    <row r="27" spans="1:22" ht="16.5" x14ac:dyDescent="0.2">
      <c r="A27" s="25"/>
      <c r="B27" s="18">
        <f t="shared" si="10"/>
        <v>23</v>
      </c>
      <c r="C27" s="24" t="s">
        <v>46</v>
      </c>
      <c r="D27" s="20">
        <v>676</v>
      </c>
      <c r="E27" s="21">
        <f t="shared" si="11"/>
        <v>85</v>
      </c>
      <c r="F27" s="21">
        <v>5000</v>
      </c>
      <c r="G27" s="21">
        <f t="shared" si="1"/>
        <v>5100</v>
      </c>
      <c r="H27" s="21">
        <v>500</v>
      </c>
      <c r="I27" s="21">
        <v>700</v>
      </c>
      <c r="J27" s="22">
        <f t="shared" si="2"/>
        <v>11300</v>
      </c>
      <c r="K27" s="4" t="s">
        <v>46</v>
      </c>
      <c r="L27" s="4" t="b">
        <f t="shared" si="3"/>
        <v>1</v>
      </c>
      <c r="M27" s="4">
        <v>676</v>
      </c>
      <c r="N27" s="5">
        <f t="shared" si="4"/>
        <v>85</v>
      </c>
      <c r="O27" s="5">
        <v>84.5</v>
      </c>
      <c r="Q27" s="5">
        <v>5000</v>
      </c>
      <c r="R27" s="5">
        <v>700</v>
      </c>
      <c r="S27" s="4" t="b">
        <f t="shared" si="5"/>
        <v>1</v>
      </c>
      <c r="T27" s="4" t="b">
        <f t="shared" si="6"/>
        <v>1</v>
      </c>
      <c r="U27" s="4" t="b">
        <f t="shared" si="7"/>
        <v>1</v>
      </c>
      <c r="V27" s="4" t="b">
        <f t="shared" si="8"/>
        <v>1</v>
      </c>
    </row>
    <row r="28" spans="1:22" ht="16.5" x14ac:dyDescent="0.2">
      <c r="A28" s="25"/>
      <c r="B28" s="18">
        <f t="shared" si="10"/>
        <v>24</v>
      </c>
      <c r="C28" s="24" t="s">
        <v>47</v>
      </c>
      <c r="D28" s="20">
        <v>526</v>
      </c>
      <c r="E28" s="21">
        <f t="shared" si="11"/>
        <v>66</v>
      </c>
      <c r="F28" s="21">
        <v>4500</v>
      </c>
      <c r="G28" s="21">
        <f t="shared" si="1"/>
        <v>3960</v>
      </c>
      <c r="H28" s="21">
        <v>500</v>
      </c>
      <c r="I28" s="21">
        <v>300</v>
      </c>
      <c r="J28" s="22">
        <f t="shared" si="2"/>
        <v>9260</v>
      </c>
      <c r="K28" s="4" t="s">
        <v>47</v>
      </c>
      <c r="L28" s="4" t="b">
        <f t="shared" si="3"/>
        <v>1</v>
      </c>
      <c r="M28" s="4">
        <v>526</v>
      </c>
      <c r="N28" s="5">
        <f t="shared" si="4"/>
        <v>66</v>
      </c>
      <c r="O28" s="5">
        <v>65.75</v>
      </c>
      <c r="Q28" s="5">
        <v>4500</v>
      </c>
      <c r="R28" s="5">
        <v>300</v>
      </c>
      <c r="S28" s="4" t="b">
        <f t="shared" si="5"/>
        <v>1</v>
      </c>
      <c r="T28" s="4" t="b">
        <f t="shared" si="6"/>
        <v>1</v>
      </c>
      <c r="U28" s="4" t="b">
        <f t="shared" si="7"/>
        <v>1</v>
      </c>
      <c r="V28" s="4" t="b">
        <f t="shared" si="8"/>
        <v>1</v>
      </c>
    </row>
    <row r="29" spans="1:22" ht="16.5" x14ac:dyDescent="0.2">
      <c r="A29" s="25"/>
      <c r="B29" s="18">
        <f t="shared" si="10"/>
        <v>25</v>
      </c>
      <c r="C29" s="24" t="s">
        <v>48</v>
      </c>
      <c r="D29" s="20">
        <v>804</v>
      </c>
      <c r="E29" s="21">
        <f t="shared" si="11"/>
        <v>101</v>
      </c>
      <c r="F29" s="21">
        <v>7000</v>
      </c>
      <c r="G29" s="21">
        <f t="shared" si="1"/>
        <v>6060</v>
      </c>
      <c r="H29" s="21">
        <v>500</v>
      </c>
      <c r="I29" s="21">
        <v>300</v>
      </c>
      <c r="J29" s="22">
        <f t="shared" si="2"/>
        <v>13860</v>
      </c>
      <c r="K29" s="4" t="s">
        <v>48</v>
      </c>
      <c r="L29" s="4" t="b">
        <f t="shared" si="3"/>
        <v>1</v>
      </c>
      <c r="M29" s="4">
        <v>804</v>
      </c>
      <c r="N29" s="5">
        <f t="shared" si="4"/>
        <v>101</v>
      </c>
      <c r="O29" s="5">
        <v>100.5</v>
      </c>
      <c r="Q29" s="5">
        <v>7000</v>
      </c>
      <c r="R29" s="5">
        <v>300</v>
      </c>
      <c r="S29" s="4" t="b">
        <f t="shared" si="5"/>
        <v>1</v>
      </c>
      <c r="T29" s="4" t="b">
        <f t="shared" si="6"/>
        <v>1</v>
      </c>
      <c r="U29" s="4" t="b">
        <f t="shared" si="7"/>
        <v>1</v>
      </c>
      <c r="V29" s="4" t="b">
        <f t="shared" si="8"/>
        <v>1</v>
      </c>
    </row>
    <row r="30" spans="1:22" ht="33" x14ac:dyDescent="0.2">
      <c r="A30" s="25"/>
      <c r="B30" s="18">
        <f t="shared" si="10"/>
        <v>26</v>
      </c>
      <c r="C30" s="19" t="s">
        <v>49</v>
      </c>
      <c r="D30" s="20">
        <v>120</v>
      </c>
      <c r="E30" s="21">
        <f t="shared" si="11"/>
        <v>15</v>
      </c>
      <c r="F30" s="21">
        <v>5000</v>
      </c>
      <c r="G30" s="21">
        <f t="shared" si="1"/>
        <v>900</v>
      </c>
      <c r="H30" s="21">
        <v>500</v>
      </c>
      <c r="I30" s="21">
        <v>400</v>
      </c>
      <c r="J30" s="22">
        <f t="shared" si="2"/>
        <v>6800</v>
      </c>
      <c r="K30" s="4" t="s">
        <v>49</v>
      </c>
      <c r="L30" s="4" t="b">
        <f t="shared" si="3"/>
        <v>1</v>
      </c>
      <c r="M30" s="4">
        <v>120</v>
      </c>
      <c r="N30" s="5">
        <f t="shared" si="4"/>
        <v>15</v>
      </c>
      <c r="O30" s="5">
        <v>15</v>
      </c>
      <c r="Q30" s="5">
        <v>5000</v>
      </c>
      <c r="R30" s="5">
        <v>400</v>
      </c>
      <c r="S30" s="4" t="b">
        <f t="shared" si="5"/>
        <v>1</v>
      </c>
      <c r="T30" s="4" t="b">
        <f t="shared" si="6"/>
        <v>1</v>
      </c>
      <c r="U30" s="4" t="b">
        <f t="shared" si="7"/>
        <v>1</v>
      </c>
      <c r="V30" s="4" t="b">
        <f t="shared" si="8"/>
        <v>1</v>
      </c>
    </row>
    <row r="31" spans="1:22" ht="33" x14ac:dyDescent="0.2">
      <c r="A31" s="25"/>
      <c r="B31" s="18">
        <f t="shared" si="10"/>
        <v>27</v>
      </c>
      <c r="C31" s="19" t="s">
        <v>50</v>
      </c>
      <c r="D31" s="20">
        <v>158</v>
      </c>
      <c r="E31" s="21">
        <f t="shared" si="11"/>
        <v>20</v>
      </c>
      <c r="F31" s="21">
        <v>5000</v>
      </c>
      <c r="G31" s="21">
        <f t="shared" si="1"/>
        <v>1200</v>
      </c>
      <c r="H31" s="21">
        <v>500</v>
      </c>
      <c r="I31" s="21">
        <v>600</v>
      </c>
      <c r="J31" s="22">
        <f t="shared" si="2"/>
        <v>7300</v>
      </c>
      <c r="K31" s="4" t="s">
        <v>50</v>
      </c>
      <c r="L31" s="4" t="b">
        <f t="shared" si="3"/>
        <v>1</v>
      </c>
      <c r="M31" s="4">
        <v>158</v>
      </c>
      <c r="N31" s="5">
        <f t="shared" si="4"/>
        <v>20</v>
      </c>
      <c r="O31" s="5">
        <v>19.75</v>
      </c>
      <c r="Q31" s="5">
        <v>5000</v>
      </c>
      <c r="R31" s="5">
        <v>600</v>
      </c>
      <c r="S31" s="4" t="b">
        <f t="shared" si="5"/>
        <v>1</v>
      </c>
      <c r="T31" s="4" t="b">
        <f t="shared" si="6"/>
        <v>1</v>
      </c>
      <c r="U31" s="4" t="b">
        <f t="shared" si="7"/>
        <v>1</v>
      </c>
      <c r="V31" s="4" t="b">
        <f t="shared" si="8"/>
        <v>1</v>
      </c>
    </row>
    <row r="32" spans="1:22" ht="33" x14ac:dyDescent="0.2">
      <c r="A32" s="25"/>
      <c r="B32" s="18">
        <f t="shared" si="10"/>
        <v>28</v>
      </c>
      <c r="C32" s="19" t="s">
        <v>51</v>
      </c>
      <c r="D32" s="20">
        <v>183</v>
      </c>
      <c r="E32" s="21">
        <f t="shared" si="11"/>
        <v>23</v>
      </c>
      <c r="F32" s="21">
        <v>7000</v>
      </c>
      <c r="G32" s="21">
        <f t="shared" si="1"/>
        <v>1380</v>
      </c>
      <c r="H32" s="21">
        <v>500</v>
      </c>
      <c r="I32" s="21">
        <v>400</v>
      </c>
      <c r="J32" s="22">
        <f>SUM(F32:I32)</f>
        <v>9280</v>
      </c>
      <c r="K32" s="4" t="s">
        <v>51</v>
      </c>
      <c r="L32" s="4" t="b">
        <f t="shared" si="3"/>
        <v>1</v>
      </c>
      <c r="M32" s="4">
        <v>183</v>
      </c>
      <c r="N32" s="5">
        <f t="shared" si="4"/>
        <v>23</v>
      </c>
      <c r="O32" s="5">
        <v>22.875</v>
      </c>
      <c r="Q32" s="5">
        <v>7000</v>
      </c>
      <c r="R32" s="5">
        <v>400</v>
      </c>
      <c r="S32" s="4" t="b">
        <f t="shared" si="5"/>
        <v>1</v>
      </c>
      <c r="T32" s="4" t="b">
        <f t="shared" si="6"/>
        <v>1</v>
      </c>
      <c r="U32" s="4" t="b">
        <f t="shared" si="7"/>
        <v>1</v>
      </c>
      <c r="V32" s="4" t="b">
        <f t="shared" si="8"/>
        <v>1</v>
      </c>
    </row>
    <row r="33" spans="1:22" ht="33" x14ac:dyDescent="0.2">
      <c r="A33" s="25"/>
      <c r="B33" s="18">
        <f t="shared" si="10"/>
        <v>29</v>
      </c>
      <c r="C33" s="24" t="s">
        <v>52</v>
      </c>
      <c r="D33" s="20">
        <v>278</v>
      </c>
      <c r="E33" s="21">
        <f t="shared" si="11"/>
        <v>35</v>
      </c>
      <c r="F33" s="21">
        <v>5000</v>
      </c>
      <c r="G33" s="21">
        <f t="shared" si="1"/>
        <v>2100</v>
      </c>
      <c r="H33" s="21">
        <v>500</v>
      </c>
      <c r="I33" s="21">
        <v>200</v>
      </c>
      <c r="J33" s="22">
        <f>SUM(F33:I33)</f>
        <v>7800</v>
      </c>
      <c r="K33" s="4" t="s">
        <v>52</v>
      </c>
      <c r="L33" s="4" t="b">
        <f t="shared" si="3"/>
        <v>1</v>
      </c>
      <c r="M33" s="4">
        <v>278</v>
      </c>
      <c r="N33" s="5">
        <f t="shared" si="4"/>
        <v>35</v>
      </c>
      <c r="O33" s="5">
        <v>34.75</v>
      </c>
      <c r="Q33" s="5">
        <v>5000</v>
      </c>
      <c r="R33" s="5">
        <v>200</v>
      </c>
      <c r="S33" s="4" t="b">
        <f t="shared" si="5"/>
        <v>1</v>
      </c>
      <c r="T33" s="4" t="b">
        <f t="shared" si="6"/>
        <v>1</v>
      </c>
      <c r="U33" s="4" t="b">
        <f t="shared" si="7"/>
        <v>1</v>
      </c>
      <c r="V33" s="4" t="b">
        <f t="shared" si="8"/>
        <v>1</v>
      </c>
    </row>
    <row r="34" spans="1:22" ht="33" x14ac:dyDescent="0.2">
      <c r="A34" s="25"/>
      <c r="B34" s="18">
        <f t="shared" si="10"/>
        <v>30</v>
      </c>
      <c r="C34" s="24" t="s">
        <v>53</v>
      </c>
      <c r="D34" s="20">
        <v>650</v>
      </c>
      <c r="E34" s="21">
        <f>ROUND(D34/8,-0.3)+1</f>
        <v>82</v>
      </c>
      <c r="F34" s="21">
        <v>6000</v>
      </c>
      <c r="G34" s="21">
        <f t="shared" si="1"/>
        <v>4920</v>
      </c>
      <c r="H34" s="21">
        <v>500</v>
      </c>
      <c r="I34" s="21">
        <v>700</v>
      </c>
      <c r="J34" s="22">
        <f t="shared" ref="J34" si="12">SUM(F34:I34)</f>
        <v>12120</v>
      </c>
      <c r="K34" s="4" t="s">
        <v>53</v>
      </c>
      <c r="L34" s="4" t="b">
        <f t="shared" si="3"/>
        <v>1</v>
      </c>
      <c r="M34" s="4">
        <v>650</v>
      </c>
      <c r="N34" s="5">
        <f>ROUND(M34/8,-0.3)</f>
        <v>81</v>
      </c>
      <c r="O34" s="5">
        <v>82</v>
      </c>
      <c r="P34" s="5" t="s">
        <v>54</v>
      </c>
      <c r="Q34" s="5">
        <v>6000</v>
      </c>
      <c r="R34" s="5">
        <v>700</v>
      </c>
      <c r="S34" s="4" t="b">
        <f t="shared" si="5"/>
        <v>1</v>
      </c>
      <c r="T34" s="4" t="b">
        <f t="shared" si="6"/>
        <v>0</v>
      </c>
      <c r="U34" s="4" t="b">
        <f t="shared" si="7"/>
        <v>1</v>
      </c>
      <c r="V34" s="4" t="b">
        <f t="shared" si="8"/>
        <v>1</v>
      </c>
    </row>
    <row r="35" spans="1:22" ht="16.5" x14ac:dyDescent="0.2">
      <c r="A35" s="25"/>
      <c r="B35" s="18">
        <f t="shared" si="10"/>
        <v>31</v>
      </c>
      <c r="C35" s="24" t="s">
        <v>55</v>
      </c>
      <c r="D35" s="20">
        <v>143</v>
      </c>
      <c r="E35" s="21">
        <f t="shared" si="11"/>
        <v>18</v>
      </c>
      <c r="F35" s="21">
        <v>5000</v>
      </c>
      <c r="G35" s="21">
        <f t="shared" si="1"/>
        <v>1080</v>
      </c>
      <c r="H35" s="21">
        <v>500</v>
      </c>
      <c r="I35" s="21">
        <v>500</v>
      </c>
      <c r="J35" s="22">
        <f>SUM(F35:I35)</f>
        <v>7080</v>
      </c>
      <c r="K35" s="4" t="s">
        <v>55</v>
      </c>
      <c r="L35" s="4" t="b">
        <f t="shared" si="3"/>
        <v>1</v>
      </c>
      <c r="M35" s="4">
        <v>143</v>
      </c>
      <c r="N35" s="5">
        <f t="shared" si="4"/>
        <v>18</v>
      </c>
      <c r="O35" s="5">
        <v>17.875</v>
      </c>
      <c r="Q35" s="5">
        <v>5000</v>
      </c>
      <c r="R35" s="5">
        <v>500</v>
      </c>
      <c r="S35" s="4" t="b">
        <f t="shared" si="5"/>
        <v>1</v>
      </c>
      <c r="T35" s="4" t="b">
        <f t="shared" si="6"/>
        <v>1</v>
      </c>
      <c r="U35" s="4" t="b">
        <f t="shared" si="7"/>
        <v>1</v>
      </c>
      <c r="V35" s="4" t="b">
        <f t="shared" si="8"/>
        <v>1</v>
      </c>
    </row>
    <row r="36" spans="1:22" ht="16.5" x14ac:dyDescent="0.2">
      <c r="A36" s="25"/>
      <c r="B36" s="18">
        <f t="shared" si="10"/>
        <v>32</v>
      </c>
      <c r="C36" s="19" t="s">
        <v>56</v>
      </c>
      <c r="D36" s="20">
        <v>240</v>
      </c>
      <c r="E36" s="21">
        <f t="shared" si="11"/>
        <v>30</v>
      </c>
      <c r="F36" s="21">
        <v>7000</v>
      </c>
      <c r="G36" s="21">
        <f t="shared" si="1"/>
        <v>1800</v>
      </c>
      <c r="H36" s="21">
        <v>500</v>
      </c>
      <c r="I36" s="21">
        <v>500</v>
      </c>
      <c r="J36" s="22">
        <f t="shared" ref="J36:J99" si="13">SUM(F36:I36)</f>
        <v>9800</v>
      </c>
      <c r="K36" s="4" t="s">
        <v>56</v>
      </c>
      <c r="L36" s="4" t="b">
        <f t="shared" si="3"/>
        <v>1</v>
      </c>
      <c r="M36" s="4">
        <v>240</v>
      </c>
      <c r="N36" s="5">
        <f t="shared" si="4"/>
        <v>30</v>
      </c>
      <c r="O36" s="5">
        <v>30</v>
      </c>
      <c r="Q36" s="5">
        <v>7000</v>
      </c>
      <c r="R36" s="5">
        <v>500</v>
      </c>
      <c r="S36" s="4" t="b">
        <f t="shared" si="5"/>
        <v>1</v>
      </c>
      <c r="T36" s="4" t="b">
        <f t="shared" si="6"/>
        <v>1</v>
      </c>
      <c r="U36" s="4" t="b">
        <f t="shared" si="7"/>
        <v>1</v>
      </c>
      <c r="V36" s="4" t="b">
        <f t="shared" si="8"/>
        <v>1</v>
      </c>
    </row>
    <row r="37" spans="1:22" ht="16.5" x14ac:dyDescent="0.2">
      <c r="A37" s="25"/>
      <c r="B37" s="18">
        <f t="shared" si="10"/>
        <v>33</v>
      </c>
      <c r="C37" s="19" t="s">
        <v>57</v>
      </c>
      <c r="D37" s="20">
        <v>143</v>
      </c>
      <c r="E37" s="21">
        <f t="shared" si="11"/>
        <v>18</v>
      </c>
      <c r="F37" s="21">
        <v>5000</v>
      </c>
      <c r="G37" s="21">
        <f t="shared" si="1"/>
        <v>1080</v>
      </c>
      <c r="H37" s="21">
        <v>500</v>
      </c>
      <c r="I37" s="21">
        <v>500</v>
      </c>
      <c r="J37" s="22">
        <f t="shared" si="13"/>
        <v>7080</v>
      </c>
      <c r="K37" s="4" t="s">
        <v>57</v>
      </c>
      <c r="L37" s="4" t="b">
        <f t="shared" si="3"/>
        <v>1</v>
      </c>
      <c r="M37" s="4">
        <v>143</v>
      </c>
      <c r="N37" s="5">
        <f t="shared" si="4"/>
        <v>18</v>
      </c>
      <c r="O37" s="5">
        <v>17.875</v>
      </c>
      <c r="Q37" s="5">
        <v>5000</v>
      </c>
      <c r="R37" s="5">
        <v>500</v>
      </c>
      <c r="S37" s="4" t="b">
        <f t="shared" si="5"/>
        <v>1</v>
      </c>
      <c r="T37" s="4" t="b">
        <f t="shared" si="6"/>
        <v>1</v>
      </c>
      <c r="U37" s="4" t="b">
        <f t="shared" si="7"/>
        <v>1</v>
      </c>
      <c r="V37" s="4" t="b">
        <f t="shared" si="8"/>
        <v>1</v>
      </c>
    </row>
    <row r="38" spans="1:22" ht="33" x14ac:dyDescent="0.2">
      <c r="A38" s="25"/>
      <c r="B38" s="18">
        <f t="shared" si="10"/>
        <v>34</v>
      </c>
      <c r="C38" s="19" t="s">
        <v>58</v>
      </c>
      <c r="D38" s="20">
        <v>480</v>
      </c>
      <c r="E38" s="21">
        <f t="shared" si="11"/>
        <v>60</v>
      </c>
      <c r="F38" s="21">
        <v>7000</v>
      </c>
      <c r="G38" s="21">
        <f t="shared" si="1"/>
        <v>3600</v>
      </c>
      <c r="H38" s="21">
        <v>500</v>
      </c>
      <c r="I38" s="21">
        <v>500</v>
      </c>
      <c r="J38" s="22">
        <f t="shared" si="13"/>
        <v>11600</v>
      </c>
      <c r="K38" s="4" t="s">
        <v>58</v>
      </c>
      <c r="L38" s="4" t="b">
        <f t="shared" si="3"/>
        <v>1</v>
      </c>
      <c r="M38" s="4">
        <v>480</v>
      </c>
      <c r="N38" s="5">
        <f t="shared" si="4"/>
        <v>60</v>
      </c>
      <c r="O38" s="5">
        <v>60</v>
      </c>
      <c r="Q38" s="5">
        <v>7000</v>
      </c>
      <c r="R38" s="5">
        <v>500</v>
      </c>
      <c r="S38" s="4" t="b">
        <f t="shared" si="5"/>
        <v>1</v>
      </c>
      <c r="T38" s="4" t="b">
        <f t="shared" si="6"/>
        <v>1</v>
      </c>
      <c r="U38" s="4" t="b">
        <f t="shared" si="7"/>
        <v>1</v>
      </c>
      <c r="V38" s="4" t="b">
        <f t="shared" si="8"/>
        <v>1</v>
      </c>
    </row>
    <row r="39" spans="1:22" ht="33" x14ac:dyDescent="0.2">
      <c r="A39" s="25"/>
      <c r="B39" s="18">
        <f t="shared" si="10"/>
        <v>35</v>
      </c>
      <c r="C39" s="19" t="s">
        <v>59</v>
      </c>
      <c r="D39" s="20">
        <v>134</v>
      </c>
      <c r="E39" s="21">
        <f t="shared" si="11"/>
        <v>17</v>
      </c>
      <c r="F39" s="21">
        <v>5000</v>
      </c>
      <c r="G39" s="21">
        <f t="shared" si="1"/>
        <v>1020</v>
      </c>
      <c r="H39" s="21">
        <v>500</v>
      </c>
      <c r="I39" s="21">
        <v>500</v>
      </c>
      <c r="J39" s="22">
        <f t="shared" si="13"/>
        <v>7020</v>
      </c>
      <c r="K39" s="4" t="s">
        <v>59</v>
      </c>
      <c r="L39" s="4" t="b">
        <f t="shared" si="3"/>
        <v>1</v>
      </c>
      <c r="M39" s="4">
        <v>134</v>
      </c>
      <c r="N39" s="5">
        <f t="shared" si="4"/>
        <v>17</v>
      </c>
      <c r="O39" s="5">
        <v>16.75</v>
      </c>
      <c r="Q39" s="5">
        <v>5000</v>
      </c>
      <c r="R39" s="5">
        <v>500</v>
      </c>
      <c r="S39" s="4" t="b">
        <f t="shared" si="5"/>
        <v>1</v>
      </c>
      <c r="T39" s="4" t="b">
        <f t="shared" si="6"/>
        <v>1</v>
      </c>
      <c r="U39" s="4" t="b">
        <f t="shared" si="7"/>
        <v>1</v>
      </c>
      <c r="V39" s="4" t="b">
        <f t="shared" si="8"/>
        <v>1</v>
      </c>
    </row>
    <row r="40" spans="1:22" ht="16.5" x14ac:dyDescent="0.2">
      <c r="A40" s="25"/>
      <c r="B40" s="18">
        <f t="shared" si="10"/>
        <v>36</v>
      </c>
      <c r="C40" s="19" t="s">
        <v>60</v>
      </c>
      <c r="D40" s="20">
        <v>106</v>
      </c>
      <c r="E40" s="21">
        <f>ROUND(D40/8,-0.3)+1</f>
        <v>14</v>
      </c>
      <c r="F40" s="21">
        <v>10000</v>
      </c>
      <c r="G40" s="21">
        <f t="shared" si="1"/>
        <v>840</v>
      </c>
      <c r="H40" s="21">
        <v>500</v>
      </c>
      <c r="I40" s="21">
        <v>500</v>
      </c>
      <c r="J40" s="22">
        <f t="shared" si="13"/>
        <v>11840</v>
      </c>
      <c r="K40" s="4" t="s">
        <v>60</v>
      </c>
      <c r="L40" s="4" t="b">
        <f t="shared" si="3"/>
        <v>1</v>
      </c>
      <c r="M40" s="4">
        <v>106</v>
      </c>
      <c r="N40" s="5">
        <f t="shared" si="4"/>
        <v>13</v>
      </c>
      <c r="O40" s="5">
        <v>14</v>
      </c>
      <c r="P40" s="5" t="s">
        <v>54</v>
      </c>
      <c r="Q40" s="5">
        <v>10000</v>
      </c>
      <c r="R40" s="5">
        <v>500</v>
      </c>
      <c r="S40" s="4" t="b">
        <f t="shared" si="5"/>
        <v>1</v>
      </c>
      <c r="T40" s="4" t="b">
        <f t="shared" si="6"/>
        <v>0</v>
      </c>
      <c r="U40" s="4" t="b">
        <f t="shared" si="7"/>
        <v>1</v>
      </c>
      <c r="V40" s="4" t="b">
        <f t="shared" si="8"/>
        <v>1</v>
      </c>
    </row>
    <row r="41" spans="1:22" ht="16.5" x14ac:dyDescent="0.2">
      <c r="A41" s="25"/>
      <c r="B41" s="18">
        <f t="shared" si="10"/>
        <v>37</v>
      </c>
      <c r="C41" s="19" t="s">
        <v>61</v>
      </c>
      <c r="D41" s="20">
        <v>112</v>
      </c>
      <c r="E41" s="21">
        <f t="shared" ref="E41:E51" si="14">ROUND(D41/8,-0.3)</f>
        <v>14</v>
      </c>
      <c r="F41" s="21">
        <v>10000</v>
      </c>
      <c r="G41" s="21">
        <f t="shared" si="1"/>
        <v>840</v>
      </c>
      <c r="H41" s="21">
        <v>500</v>
      </c>
      <c r="I41" s="21">
        <v>500</v>
      </c>
      <c r="J41" s="22">
        <f t="shared" si="13"/>
        <v>11840</v>
      </c>
      <c r="K41" s="4" t="s">
        <v>61</v>
      </c>
      <c r="L41" s="4" t="b">
        <f t="shared" si="3"/>
        <v>1</v>
      </c>
      <c r="M41" s="4">
        <v>112</v>
      </c>
      <c r="N41" s="5">
        <f t="shared" si="4"/>
        <v>14</v>
      </c>
      <c r="O41" s="5">
        <v>14</v>
      </c>
      <c r="Q41" s="5">
        <v>10000</v>
      </c>
      <c r="R41" s="5">
        <v>500</v>
      </c>
      <c r="S41" s="4" t="b">
        <f t="shared" si="5"/>
        <v>1</v>
      </c>
      <c r="T41" s="4" t="b">
        <f t="shared" si="6"/>
        <v>1</v>
      </c>
      <c r="U41" s="4" t="b">
        <f t="shared" si="7"/>
        <v>1</v>
      </c>
      <c r="V41" s="4" t="b">
        <f t="shared" si="8"/>
        <v>1</v>
      </c>
    </row>
    <row r="42" spans="1:22" ht="16.5" x14ac:dyDescent="0.2">
      <c r="A42" s="25"/>
      <c r="B42" s="18">
        <f t="shared" si="10"/>
        <v>38</v>
      </c>
      <c r="C42" s="24" t="s">
        <v>62</v>
      </c>
      <c r="D42" s="20">
        <v>128</v>
      </c>
      <c r="E42" s="21">
        <f t="shared" si="14"/>
        <v>16</v>
      </c>
      <c r="F42" s="21">
        <v>10000</v>
      </c>
      <c r="G42" s="21">
        <f t="shared" si="1"/>
        <v>960</v>
      </c>
      <c r="H42" s="21">
        <v>500</v>
      </c>
      <c r="I42" s="21">
        <v>500</v>
      </c>
      <c r="J42" s="22">
        <f t="shared" si="13"/>
        <v>11960</v>
      </c>
      <c r="K42" s="4" t="s">
        <v>62</v>
      </c>
      <c r="L42" s="4" t="b">
        <f t="shared" si="3"/>
        <v>1</v>
      </c>
      <c r="M42" s="4">
        <v>128</v>
      </c>
      <c r="N42" s="5">
        <f t="shared" si="4"/>
        <v>16</v>
      </c>
      <c r="O42" s="5">
        <v>16</v>
      </c>
      <c r="Q42" s="5">
        <v>10000</v>
      </c>
      <c r="R42" s="5">
        <v>500</v>
      </c>
      <c r="S42" s="4" t="b">
        <f t="shared" si="5"/>
        <v>1</v>
      </c>
      <c r="T42" s="4" t="b">
        <f t="shared" si="6"/>
        <v>1</v>
      </c>
      <c r="U42" s="4" t="b">
        <f t="shared" si="7"/>
        <v>1</v>
      </c>
      <c r="V42" s="4" t="b">
        <f t="shared" si="8"/>
        <v>1</v>
      </c>
    </row>
    <row r="43" spans="1:22" ht="16.5" x14ac:dyDescent="0.2">
      <c r="A43" s="25"/>
      <c r="B43" s="18">
        <f t="shared" si="10"/>
        <v>39</v>
      </c>
      <c r="C43" s="19" t="s">
        <v>63</v>
      </c>
      <c r="D43" s="20">
        <v>108</v>
      </c>
      <c r="E43" s="21">
        <f t="shared" si="14"/>
        <v>14</v>
      </c>
      <c r="F43" s="21">
        <v>10000</v>
      </c>
      <c r="G43" s="21">
        <f t="shared" si="1"/>
        <v>840</v>
      </c>
      <c r="H43" s="21">
        <v>500</v>
      </c>
      <c r="I43" s="21">
        <v>500</v>
      </c>
      <c r="J43" s="22">
        <f t="shared" si="13"/>
        <v>11840</v>
      </c>
      <c r="K43" s="4" t="s">
        <v>63</v>
      </c>
      <c r="L43" s="4" t="b">
        <f t="shared" si="3"/>
        <v>1</v>
      </c>
      <c r="M43" s="4">
        <v>108</v>
      </c>
      <c r="N43" s="5">
        <f t="shared" si="4"/>
        <v>14</v>
      </c>
      <c r="O43" s="5">
        <v>13.5</v>
      </c>
      <c r="Q43" s="5">
        <v>10000</v>
      </c>
      <c r="R43" s="5">
        <v>500</v>
      </c>
      <c r="S43" s="4" t="b">
        <f t="shared" si="5"/>
        <v>1</v>
      </c>
      <c r="T43" s="4" t="b">
        <f t="shared" si="6"/>
        <v>1</v>
      </c>
      <c r="U43" s="4" t="b">
        <f t="shared" si="7"/>
        <v>1</v>
      </c>
      <c r="V43" s="4" t="b">
        <f t="shared" si="8"/>
        <v>1</v>
      </c>
    </row>
    <row r="44" spans="1:22" ht="16.5" x14ac:dyDescent="0.2">
      <c r="A44" s="25"/>
      <c r="B44" s="18">
        <f t="shared" si="10"/>
        <v>40</v>
      </c>
      <c r="C44" s="24" t="s">
        <v>64</v>
      </c>
      <c r="D44" s="20">
        <v>158</v>
      </c>
      <c r="E44" s="21">
        <f t="shared" si="14"/>
        <v>20</v>
      </c>
      <c r="F44" s="21">
        <v>10000</v>
      </c>
      <c r="G44" s="21">
        <f t="shared" si="1"/>
        <v>1200</v>
      </c>
      <c r="H44" s="21">
        <v>500</v>
      </c>
      <c r="I44" s="21">
        <v>500</v>
      </c>
      <c r="J44" s="22">
        <f t="shared" si="13"/>
        <v>12200</v>
      </c>
      <c r="K44" s="4" t="s">
        <v>64</v>
      </c>
      <c r="L44" s="4" t="b">
        <f t="shared" si="3"/>
        <v>1</v>
      </c>
      <c r="M44" s="4">
        <v>158</v>
      </c>
      <c r="N44" s="5">
        <f t="shared" si="4"/>
        <v>20</v>
      </c>
      <c r="O44" s="5">
        <v>19.75</v>
      </c>
      <c r="Q44" s="5">
        <v>10000</v>
      </c>
      <c r="R44" s="5">
        <v>500</v>
      </c>
      <c r="S44" s="4" t="b">
        <f t="shared" si="5"/>
        <v>1</v>
      </c>
      <c r="T44" s="4" t="b">
        <f t="shared" si="6"/>
        <v>1</v>
      </c>
      <c r="U44" s="4" t="b">
        <f t="shared" si="7"/>
        <v>1</v>
      </c>
      <c r="V44" s="4" t="b">
        <f t="shared" si="8"/>
        <v>1</v>
      </c>
    </row>
    <row r="45" spans="1:22" ht="16.5" x14ac:dyDescent="0.2">
      <c r="A45" s="25"/>
      <c r="B45" s="18">
        <f t="shared" si="10"/>
        <v>41</v>
      </c>
      <c r="C45" s="19" t="s">
        <v>65</v>
      </c>
      <c r="D45" s="20">
        <v>112</v>
      </c>
      <c r="E45" s="21">
        <f t="shared" si="14"/>
        <v>14</v>
      </c>
      <c r="F45" s="21">
        <v>10000</v>
      </c>
      <c r="G45" s="21">
        <f t="shared" si="1"/>
        <v>840</v>
      </c>
      <c r="H45" s="21">
        <v>500</v>
      </c>
      <c r="I45" s="21">
        <v>500</v>
      </c>
      <c r="J45" s="22">
        <f t="shared" si="13"/>
        <v>11840</v>
      </c>
      <c r="K45" s="4" t="s">
        <v>65</v>
      </c>
      <c r="L45" s="4" t="b">
        <f t="shared" si="3"/>
        <v>1</v>
      </c>
      <c r="M45" s="4">
        <v>112</v>
      </c>
      <c r="N45" s="5">
        <f t="shared" si="4"/>
        <v>14</v>
      </c>
      <c r="O45" s="5">
        <v>14</v>
      </c>
      <c r="Q45" s="5">
        <v>10000</v>
      </c>
      <c r="R45" s="5">
        <v>500</v>
      </c>
      <c r="S45" s="4" t="b">
        <f t="shared" si="5"/>
        <v>1</v>
      </c>
      <c r="T45" s="4" t="b">
        <f t="shared" si="6"/>
        <v>1</v>
      </c>
      <c r="U45" s="4" t="b">
        <f t="shared" si="7"/>
        <v>1</v>
      </c>
      <c r="V45" s="4" t="b">
        <f t="shared" si="8"/>
        <v>1</v>
      </c>
    </row>
    <row r="46" spans="1:22" ht="16.5" x14ac:dyDescent="0.2">
      <c r="A46" s="25"/>
      <c r="B46" s="18">
        <f t="shared" si="10"/>
        <v>42</v>
      </c>
      <c r="C46" s="24" t="s">
        <v>66</v>
      </c>
      <c r="D46" s="20">
        <v>158</v>
      </c>
      <c r="E46" s="21">
        <f t="shared" si="14"/>
        <v>20</v>
      </c>
      <c r="F46" s="21">
        <v>5000</v>
      </c>
      <c r="G46" s="21">
        <f t="shared" si="1"/>
        <v>1200</v>
      </c>
      <c r="H46" s="21">
        <v>500</v>
      </c>
      <c r="I46" s="21">
        <v>500</v>
      </c>
      <c r="J46" s="22">
        <f t="shared" si="13"/>
        <v>7200</v>
      </c>
      <c r="K46" s="4" t="s">
        <v>66</v>
      </c>
      <c r="L46" s="4" t="b">
        <f t="shared" si="3"/>
        <v>1</v>
      </c>
      <c r="M46" s="4">
        <v>158</v>
      </c>
      <c r="N46" s="5">
        <f t="shared" si="4"/>
        <v>20</v>
      </c>
      <c r="O46" s="5">
        <v>19.75</v>
      </c>
      <c r="Q46" s="5">
        <v>5000</v>
      </c>
      <c r="R46" s="5">
        <v>500</v>
      </c>
      <c r="S46" s="4" t="b">
        <f t="shared" si="5"/>
        <v>1</v>
      </c>
      <c r="T46" s="4" t="b">
        <f t="shared" si="6"/>
        <v>1</v>
      </c>
      <c r="U46" s="4" t="b">
        <f t="shared" si="7"/>
        <v>1</v>
      </c>
      <c r="V46" s="4" t="b">
        <f t="shared" si="8"/>
        <v>1</v>
      </c>
    </row>
    <row r="47" spans="1:22" ht="16.5" x14ac:dyDescent="0.2">
      <c r="A47" s="25"/>
      <c r="B47" s="18">
        <f t="shared" si="10"/>
        <v>43</v>
      </c>
      <c r="C47" s="19" t="s">
        <v>67</v>
      </c>
      <c r="D47" s="20">
        <v>112</v>
      </c>
      <c r="E47" s="21">
        <f t="shared" si="14"/>
        <v>14</v>
      </c>
      <c r="F47" s="21">
        <v>10000</v>
      </c>
      <c r="G47" s="21">
        <f t="shared" si="1"/>
        <v>840</v>
      </c>
      <c r="H47" s="21">
        <v>500</v>
      </c>
      <c r="I47" s="21">
        <v>500</v>
      </c>
      <c r="J47" s="22">
        <f t="shared" si="13"/>
        <v>11840</v>
      </c>
      <c r="K47" s="4" t="s">
        <v>67</v>
      </c>
      <c r="L47" s="4" t="b">
        <f t="shared" si="3"/>
        <v>1</v>
      </c>
      <c r="M47" s="4">
        <v>112</v>
      </c>
      <c r="N47" s="5">
        <f t="shared" si="4"/>
        <v>14</v>
      </c>
      <c r="O47" s="5">
        <v>14</v>
      </c>
      <c r="Q47" s="5">
        <v>10000</v>
      </c>
      <c r="R47" s="5">
        <v>500</v>
      </c>
      <c r="S47" s="4" t="b">
        <f t="shared" si="5"/>
        <v>1</v>
      </c>
      <c r="T47" s="4" t="b">
        <f t="shared" si="6"/>
        <v>1</v>
      </c>
      <c r="U47" s="4" t="b">
        <f t="shared" si="7"/>
        <v>1</v>
      </c>
      <c r="V47" s="4" t="b">
        <f t="shared" si="8"/>
        <v>1</v>
      </c>
    </row>
    <row r="48" spans="1:22" ht="16.5" x14ac:dyDescent="0.2">
      <c r="A48" s="25"/>
      <c r="B48" s="18">
        <f t="shared" si="10"/>
        <v>44</v>
      </c>
      <c r="C48" s="19" t="s">
        <v>68</v>
      </c>
      <c r="D48" s="20">
        <v>86</v>
      </c>
      <c r="E48" s="21">
        <f t="shared" si="14"/>
        <v>11</v>
      </c>
      <c r="F48" s="21">
        <v>10000</v>
      </c>
      <c r="G48" s="21">
        <f t="shared" si="1"/>
        <v>660</v>
      </c>
      <c r="H48" s="21">
        <v>500</v>
      </c>
      <c r="I48" s="21">
        <v>500</v>
      </c>
      <c r="J48" s="22">
        <f t="shared" si="13"/>
        <v>11660</v>
      </c>
      <c r="K48" s="4" t="s">
        <v>68</v>
      </c>
      <c r="L48" s="4" t="b">
        <f t="shared" si="3"/>
        <v>1</v>
      </c>
      <c r="M48" s="4">
        <v>86</v>
      </c>
      <c r="N48" s="5">
        <f t="shared" si="4"/>
        <v>11</v>
      </c>
      <c r="O48" s="5">
        <v>10.75</v>
      </c>
      <c r="Q48" s="5">
        <v>10000</v>
      </c>
      <c r="R48" s="5">
        <v>500</v>
      </c>
      <c r="S48" s="4" t="b">
        <f t="shared" si="5"/>
        <v>1</v>
      </c>
      <c r="T48" s="4" t="b">
        <f t="shared" si="6"/>
        <v>1</v>
      </c>
      <c r="U48" s="4" t="b">
        <f t="shared" si="7"/>
        <v>1</v>
      </c>
      <c r="V48" s="4" t="b">
        <f t="shared" si="8"/>
        <v>1</v>
      </c>
    </row>
    <row r="49" spans="1:22" ht="33" x14ac:dyDescent="0.2">
      <c r="A49" s="17" t="s">
        <v>42</v>
      </c>
      <c r="B49" s="18">
        <f t="shared" si="10"/>
        <v>45</v>
      </c>
      <c r="C49" s="24" t="s">
        <v>69</v>
      </c>
      <c r="D49" s="20">
        <v>94</v>
      </c>
      <c r="E49" s="21">
        <f t="shared" si="14"/>
        <v>12</v>
      </c>
      <c r="F49" s="21">
        <v>3500</v>
      </c>
      <c r="G49" s="21">
        <f t="shared" si="1"/>
        <v>720</v>
      </c>
      <c r="H49" s="21">
        <v>500</v>
      </c>
      <c r="I49" s="21">
        <v>500</v>
      </c>
      <c r="J49" s="22">
        <f t="shared" si="13"/>
        <v>5220</v>
      </c>
      <c r="K49" s="4" t="s">
        <v>69</v>
      </c>
      <c r="L49" s="4" t="b">
        <f t="shared" si="3"/>
        <v>1</v>
      </c>
      <c r="M49" s="4">
        <v>94</v>
      </c>
      <c r="N49" s="5">
        <f t="shared" si="4"/>
        <v>12</v>
      </c>
      <c r="O49" s="5">
        <v>11.75</v>
      </c>
      <c r="Q49" s="5">
        <v>3500</v>
      </c>
      <c r="R49" s="5">
        <v>500</v>
      </c>
      <c r="S49" s="4" t="b">
        <f t="shared" si="5"/>
        <v>1</v>
      </c>
      <c r="T49" s="4" t="b">
        <f t="shared" si="6"/>
        <v>1</v>
      </c>
      <c r="U49" s="4" t="b">
        <f t="shared" si="7"/>
        <v>1</v>
      </c>
      <c r="V49" s="4" t="b">
        <f t="shared" si="8"/>
        <v>1</v>
      </c>
    </row>
    <row r="50" spans="1:22" ht="33" x14ac:dyDescent="0.2">
      <c r="A50" s="17"/>
      <c r="B50" s="18">
        <f t="shared" si="10"/>
        <v>46</v>
      </c>
      <c r="C50" s="19" t="s">
        <v>70</v>
      </c>
      <c r="D50" s="20">
        <v>96</v>
      </c>
      <c r="E50" s="21">
        <f t="shared" si="14"/>
        <v>12</v>
      </c>
      <c r="F50" s="21">
        <v>3500</v>
      </c>
      <c r="G50" s="21">
        <f t="shared" si="1"/>
        <v>720</v>
      </c>
      <c r="H50" s="21">
        <v>500</v>
      </c>
      <c r="I50" s="21">
        <v>500</v>
      </c>
      <c r="J50" s="22">
        <f t="shared" si="13"/>
        <v>5220</v>
      </c>
      <c r="K50" s="4" t="s">
        <v>70</v>
      </c>
      <c r="L50" s="4" t="b">
        <f t="shared" si="3"/>
        <v>1</v>
      </c>
      <c r="M50" s="4">
        <v>96</v>
      </c>
      <c r="N50" s="5">
        <f t="shared" si="4"/>
        <v>12</v>
      </c>
      <c r="O50" s="5">
        <v>12</v>
      </c>
      <c r="Q50" s="5">
        <v>3500</v>
      </c>
      <c r="R50" s="5">
        <v>500</v>
      </c>
      <c r="S50" s="4" t="b">
        <f t="shared" si="5"/>
        <v>1</v>
      </c>
      <c r="T50" s="4" t="b">
        <f t="shared" si="6"/>
        <v>1</v>
      </c>
      <c r="U50" s="4" t="b">
        <f t="shared" si="7"/>
        <v>1</v>
      </c>
      <c r="V50" s="4" t="b">
        <f t="shared" si="8"/>
        <v>1</v>
      </c>
    </row>
    <row r="51" spans="1:22" ht="16.5" x14ac:dyDescent="0.2">
      <c r="A51" s="17"/>
      <c r="B51" s="18">
        <f t="shared" si="10"/>
        <v>47</v>
      </c>
      <c r="C51" s="19" t="s">
        <v>71</v>
      </c>
      <c r="D51" s="20">
        <v>294</v>
      </c>
      <c r="E51" s="21">
        <f t="shared" si="14"/>
        <v>37</v>
      </c>
      <c r="F51" s="21">
        <v>7000</v>
      </c>
      <c r="G51" s="21">
        <f t="shared" si="1"/>
        <v>2220</v>
      </c>
      <c r="H51" s="21">
        <v>500</v>
      </c>
      <c r="I51" s="21">
        <v>500</v>
      </c>
      <c r="J51" s="22">
        <f t="shared" si="13"/>
        <v>10220</v>
      </c>
      <c r="K51" s="4" t="s">
        <v>71</v>
      </c>
      <c r="L51" s="4" t="b">
        <f t="shared" si="3"/>
        <v>1</v>
      </c>
      <c r="M51" s="4">
        <v>294</v>
      </c>
      <c r="N51" s="5">
        <f t="shared" si="4"/>
        <v>37</v>
      </c>
      <c r="O51" s="5">
        <v>36.75</v>
      </c>
      <c r="Q51" s="5">
        <v>7000</v>
      </c>
      <c r="R51" s="5">
        <v>500</v>
      </c>
      <c r="S51" s="4" t="b">
        <f t="shared" si="5"/>
        <v>1</v>
      </c>
      <c r="T51" s="4" t="b">
        <f t="shared" si="6"/>
        <v>1</v>
      </c>
      <c r="U51" s="4" t="b">
        <f t="shared" si="7"/>
        <v>1</v>
      </c>
      <c r="V51" s="4" t="b">
        <f t="shared" si="8"/>
        <v>1</v>
      </c>
    </row>
    <row r="52" spans="1:22" ht="16.5" x14ac:dyDescent="0.2">
      <c r="A52" s="17"/>
      <c r="B52" s="18">
        <f t="shared" si="10"/>
        <v>48</v>
      </c>
      <c r="C52" s="19" t="s">
        <v>72</v>
      </c>
      <c r="D52" s="20">
        <v>106</v>
      </c>
      <c r="E52" s="21">
        <v>14</v>
      </c>
      <c r="F52" s="21">
        <v>10000</v>
      </c>
      <c r="G52" s="21">
        <f t="shared" si="1"/>
        <v>840</v>
      </c>
      <c r="H52" s="21">
        <v>500</v>
      </c>
      <c r="I52" s="21">
        <v>500</v>
      </c>
      <c r="J52" s="22">
        <f t="shared" si="13"/>
        <v>11840</v>
      </c>
      <c r="K52" s="4" t="s">
        <v>72</v>
      </c>
      <c r="L52" s="4" t="b">
        <f t="shared" si="3"/>
        <v>1</v>
      </c>
      <c r="M52" s="4">
        <v>106</v>
      </c>
      <c r="N52" s="26">
        <f>ROUND(M52/8,-0.3)+1</f>
        <v>14</v>
      </c>
      <c r="O52" s="5">
        <v>14</v>
      </c>
      <c r="P52" s="26"/>
      <c r="Q52" s="5">
        <v>10000</v>
      </c>
      <c r="R52" s="5">
        <v>500</v>
      </c>
      <c r="S52" s="4" t="b">
        <f t="shared" si="5"/>
        <v>1</v>
      </c>
      <c r="T52" s="4" t="b">
        <f t="shared" si="6"/>
        <v>1</v>
      </c>
      <c r="U52" s="4" t="b">
        <f t="shared" si="7"/>
        <v>1</v>
      </c>
      <c r="V52" s="4" t="b">
        <f t="shared" si="8"/>
        <v>1</v>
      </c>
    </row>
    <row r="53" spans="1:22" ht="16.5" x14ac:dyDescent="0.2">
      <c r="A53" s="17"/>
      <c r="B53" s="18">
        <f t="shared" si="10"/>
        <v>49</v>
      </c>
      <c r="C53" s="24" t="s">
        <v>73</v>
      </c>
      <c r="D53" s="20">
        <v>178</v>
      </c>
      <c r="E53" s="21">
        <v>23</v>
      </c>
      <c r="F53" s="21">
        <v>6500</v>
      </c>
      <c r="G53" s="21">
        <f t="shared" si="1"/>
        <v>1380</v>
      </c>
      <c r="H53" s="21">
        <v>500</v>
      </c>
      <c r="I53" s="21">
        <v>500</v>
      </c>
      <c r="J53" s="22">
        <f t="shared" si="13"/>
        <v>8880</v>
      </c>
      <c r="K53" s="4" t="s">
        <v>73</v>
      </c>
      <c r="L53" s="4" t="b">
        <f t="shared" si="3"/>
        <v>1</v>
      </c>
      <c r="M53" s="4">
        <v>178</v>
      </c>
      <c r="N53" s="26">
        <f>ROUND(M53/8,-0.3)+1</f>
        <v>23</v>
      </c>
      <c r="O53" s="5">
        <v>23</v>
      </c>
      <c r="P53" s="26"/>
      <c r="Q53" s="5">
        <v>6500</v>
      </c>
      <c r="R53" s="5">
        <v>500</v>
      </c>
      <c r="S53" s="4" t="b">
        <f t="shared" si="5"/>
        <v>1</v>
      </c>
      <c r="T53" s="4" t="b">
        <f t="shared" si="6"/>
        <v>1</v>
      </c>
      <c r="U53" s="4" t="b">
        <f t="shared" si="7"/>
        <v>1</v>
      </c>
      <c r="V53" s="4" t="b">
        <f t="shared" si="8"/>
        <v>1</v>
      </c>
    </row>
    <row r="54" spans="1:22" ht="16.5" x14ac:dyDescent="0.2">
      <c r="A54" s="17"/>
      <c r="B54" s="18">
        <f t="shared" si="10"/>
        <v>50</v>
      </c>
      <c r="C54" s="24" t="s">
        <v>74</v>
      </c>
      <c r="D54" s="20">
        <v>143</v>
      </c>
      <c r="E54" s="21">
        <f>ROUND(D54/8,-0.3)</f>
        <v>18</v>
      </c>
      <c r="F54" s="21">
        <v>10000</v>
      </c>
      <c r="G54" s="21">
        <f t="shared" si="1"/>
        <v>1080</v>
      </c>
      <c r="H54" s="21">
        <v>500</v>
      </c>
      <c r="I54" s="21">
        <v>500</v>
      </c>
      <c r="J54" s="22">
        <f t="shared" si="13"/>
        <v>12080</v>
      </c>
      <c r="K54" s="4" t="s">
        <v>74</v>
      </c>
      <c r="L54" s="4" t="b">
        <f t="shared" si="3"/>
        <v>1</v>
      </c>
      <c r="M54" s="4">
        <v>143</v>
      </c>
      <c r="N54" s="5">
        <f t="shared" si="4"/>
        <v>18</v>
      </c>
      <c r="O54" s="5">
        <v>17.875</v>
      </c>
      <c r="Q54" s="5">
        <v>10000</v>
      </c>
      <c r="R54" s="5">
        <v>500</v>
      </c>
      <c r="S54" s="4" t="b">
        <f t="shared" si="5"/>
        <v>1</v>
      </c>
      <c r="T54" s="4" t="b">
        <f t="shared" si="6"/>
        <v>1</v>
      </c>
      <c r="U54" s="4" t="b">
        <f t="shared" si="7"/>
        <v>1</v>
      </c>
      <c r="V54" s="4" t="b">
        <f t="shared" si="8"/>
        <v>1</v>
      </c>
    </row>
    <row r="55" spans="1:22" ht="16.5" x14ac:dyDescent="0.2">
      <c r="A55" s="17"/>
      <c r="B55" s="18">
        <f t="shared" si="10"/>
        <v>51</v>
      </c>
      <c r="C55" s="19" t="s">
        <v>75</v>
      </c>
      <c r="D55" s="20">
        <v>145</v>
      </c>
      <c r="E55" s="21">
        <v>19</v>
      </c>
      <c r="F55" s="21">
        <v>12000</v>
      </c>
      <c r="G55" s="21">
        <f t="shared" si="1"/>
        <v>1140</v>
      </c>
      <c r="H55" s="21">
        <v>500</v>
      </c>
      <c r="I55" s="21">
        <v>500</v>
      </c>
      <c r="J55" s="22">
        <f t="shared" si="13"/>
        <v>14140</v>
      </c>
      <c r="K55" s="4" t="s">
        <v>75</v>
      </c>
      <c r="L55" s="4" t="b">
        <f t="shared" si="3"/>
        <v>1</v>
      </c>
      <c r="M55" s="4">
        <v>145</v>
      </c>
      <c r="N55" s="26">
        <f>ROUND(M55/8,-0.3)+1</f>
        <v>19</v>
      </c>
      <c r="O55" s="5">
        <v>19</v>
      </c>
      <c r="P55" s="26"/>
      <c r="Q55" s="5">
        <v>12000</v>
      </c>
      <c r="R55" s="5">
        <v>500</v>
      </c>
      <c r="S55" s="4" t="b">
        <f t="shared" si="5"/>
        <v>1</v>
      </c>
      <c r="T55" s="4" t="b">
        <f t="shared" si="6"/>
        <v>1</v>
      </c>
      <c r="U55" s="4" t="b">
        <f t="shared" si="7"/>
        <v>1</v>
      </c>
      <c r="V55" s="4" t="b">
        <f t="shared" si="8"/>
        <v>1</v>
      </c>
    </row>
    <row r="56" spans="1:22" ht="17.25" customHeight="1" x14ac:dyDescent="0.2">
      <c r="A56" s="17"/>
      <c r="B56" s="18">
        <f t="shared" si="10"/>
        <v>52</v>
      </c>
      <c r="C56" s="24" t="s">
        <v>76</v>
      </c>
      <c r="D56" s="20">
        <v>98</v>
      </c>
      <c r="E56" s="21">
        <v>13</v>
      </c>
      <c r="F56" s="21">
        <v>3500</v>
      </c>
      <c r="G56" s="21">
        <f t="shared" si="1"/>
        <v>780</v>
      </c>
      <c r="H56" s="21">
        <v>500</v>
      </c>
      <c r="I56" s="21">
        <v>500</v>
      </c>
      <c r="J56" s="22">
        <f t="shared" si="13"/>
        <v>5280</v>
      </c>
      <c r="K56" s="4" t="s">
        <v>76</v>
      </c>
      <c r="L56" s="4" t="b">
        <f t="shared" si="3"/>
        <v>1</v>
      </c>
      <c r="M56" s="4">
        <v>98</v>
      </c>
      <c r="N56" s="26">
        <f>ROUND(M56/8,-0.3)+1</f>
        <v>13</v>
      </c>
      <c r="O56" s="5">
        <v>13</v>
      </c>
      <c r="P56" s="26"/>
      <c r="Q56" s="5">
        <v>3500</v>
      </c>
      <c r="R56" s="5">
        <v>500</v>
      </c>
      <c r="S56" s="4" t="b">
        <f t="shared" si="5"/>
        <v>1</v>
      </c>
      <c r="T56" s="4" t="b">
        <f t="shared" si="6"/>
        <v>1</v>
      </c>
      <c r="U56" s="4" t="b">
        <f t="shared" si="7"/>
        <v>1</v>
      </c>
      <c r="V56" s="4" t="b">
        <f t="shared" si="8"/>
        <v>1</v>
      </c>
    </row>
    <row r="57" spans="1:22" ht="16.5" x14ac:dyDescent="0.2">
      <c r="A57" s="17"/>
      <c r="B57" s="18">
        <f t="shared" si="10"/>
        <v>53</v>
      </c>
      <c r="C57" s="24" t="s">
        <v>77</v>
      </c>
      <c r="D57" s="20">
        <v>85</v>
      </c>
      <c r="E57" s="21">
        <f>ROUND(D57/8,-0.3)</f>
        <v>11</v>
      </c>
      <c r="F57" s="21">
        <v>5000</v>
      </c>
      <c r="G57" s="21">
        <f t="shared" si="1"/>
        <v>660</v>
      </c>
      <c r="H57" s="21">
        <v>500</v>
      </c>
      <c r="I57" s="21">
        <v>500</v>
      </c>
      <c r="J57" s="22">
        <f t="shared" si="13"/>
        <v>6660</v>
      </c>
      <c r="K57" s="4" t="s">
        <v>77</v>
      </c>
      <c r="L57" s="4" t="b">
        <f t="shared" si="3"/>
        <v>1</v>
      </c>
      <c r="M57" s="4">
        <v>85</v>
      </c>
      <c r="N57" s="5">
        <f t="shared" si="4"/>
        <v>11</v>
      </c>
      <c r="O57" s="5">
        <v>10.625</v>
      </c>
      <c r="Q57" s="5">
        <v>5000</v>
      </c>
      <c r="R57" s="5">
        <v>500</v>
      </c>
      <c r="S57" s="4" t="b">
        <f t="shared" si="5"/>
        <v>1</v>
      </c>
      <c r="T57" s="4" t="b">
        <f t="shared" si="6"/>
        <v>1</v>
      </c>
      <c r="U57" s="4" t="b">
        <f t="shared" si="7"/>
        <v>1</v>
      </c>
      <c r="V57" s="4" t="b">
        <f t="shared" si="8"/>
        <v>1</v>
      </c>
    </row>
    <row r="58" spans="1:22" ht="31.15" customHeight="1" x14ac:dyDescent="0.2">
      <c r="A58" s="17"/>
      <c r="B58" s="18">
        <f t="shared" si="10"/>
        <v>54</v>
      </c>
      <c r="C58" s="24" t="s">
        <v>78</v>
      </c>
      <c r="D58" s="20">
        <v>126</v>
      </c>
      <c r="E58" s="21">
        <f>ROUND(D58/8,-0.3)</f>
        <v>16</v>
      </c>
      <c r="F58" s="21">
        <v>10000</v>
      </c>
      <c r="G58" s="21">
        <f t="shared" si="1"/>
        <v>960</v>
      </c>
      <c r="H58" s="21">
        <v>500</v>
      </c>
      <c r="I58" s="21">
        <v>500</v>
      </c>
      <c r="J58" s="22">
        <f t="shared" si="13"/>
        <v>11960</v>
      </c>
      <c r="K58" s="4" t="s">
        <v>78</v>
      </c>
      <c r="L58" s="4" t="b">
        <f t="shared" si="3"/>
        <v>1</v>
      </c>
      <c r="M58" s="4">
        <v>126</v>
      </c>
      <c r="N58" s="5">
        <f t="shared" si="4"/>
        <v>16</v>
      </c>
      <c r="O58" s="5">
        <v>15.75</v>
      </c>
      <c r="Q58" s="5">
        <v>10000</v>
      </c>
      <c r="R58" s="5">
        <v>500</v>
      </c>
      <c r="S58" s="4" t="b">
        <f t="shared" si="5"/>
        <v>1</v>
      </c>
      <c r="T58" s="4" t="b">
        <f t="shared" si="6"/>
        <v>1</v>
      </c>
      <c r="U58" s="4" t="b">
        <f t="shared" si="7"/>
        <v>1</v>
      </c>
      <c r="V58" s="4" t="b">
        <f t="shared" si="8"/>
        <v>1</v>
      </c>
    </row>
    <row r="59" spans="1:22" ht="16.5" x14ac:dyDescent="0.2">
      <c r="A59" s="17" t="s">
        <v>79</v>
      </c>
      <c r="B59" s="18">
        <f t="shared" si="10"/>
        <v>55</v>
      </c>
      <c r="C59" s="24" t="s">
        <v>80</v>
      </c>
      <c r="D59" s="20">
        <v>162</v>
      </c>
      <c r="E59" s="21">
        <f t="shared" ref="E59" si="15">ROUND(D59/8,-0.3)</f>
        <v>20</v>
      </c>
      <c r="F59" s="21">
        <v>7000</v>
      </c>
      <c r="G59" s="21">
        <f t="shared" si="1"/>
        <v>1200</v>
      </c>
      <c r="H59" s="21">
        <v>500</v>
      </c>
      <c r="I59" s="21">
        <v>600</v>
      </c>
      <c r="J59" s="22">
        <f t="shared" si="13"/>
        <v>9300</v>
      </c>
      <c r="K59" s="4" t="s">
        <v>80</v>
      </c>
      <c r="L59" s="4" t="b">
        <f t="shared" si="3"/>
        <v>1</v>
      </c>
      <c r="M59" s="4">
        <v>162</v>
      </c>
      <c r="N59" s="5">
        <f t="shared" si="4"/>
        <v>20</v>
      </c>
      <c r="O59" s="5">
        <v>21</v>
      </c>
      <c r="Q59" s="5">
        <v>7000</v>
      </c>
      <c r="R59" s="5">
        <v>600</v>
      </c>
      <c r="S59" s="4" t="b">
        <f t="shared" si="5"/>
        <v>1</v>
      </c>
      <c r="T59" s="4" t="b">
        <f t="shared" si="6"/>
        <v>1</v>
      </c>
      <c r="U59" s="4" t="b">
        <f t="shared" si="7"/>
        <v>1</v>
      </c>
      <c r="V59" s="4" t="b">
        <f t="shared" si="8"/>
        <v>1</v>
      </c>
    </row>
    <row r="60" spans="1:22" ht="16.5" x14ac:dyDescent="0.2">
      <c r="A60" s="17"/>
      <c r="B60" s="18">
        <f t="shared" si="10"/>
        <v>56</v>
      </c>
      <c r="C60" s="24" t="s">
        <v>81</v>
      </c>
      <c r="D60" s="20">
        <v>364</v>
      </c>
      <c r="E60" s="21">
        <f>ROUND(D60/8,-0.3)</f>
        <v>46</v>
      </c>
      <c r="F60" s="21">
        <v>7000</v>
      </c>
      <c r="G60" s="21">
        <f t="shared" si="1"/>
        <v>2760</v>
      </c>
      <c r="H60" s="21">
        <v>500</v>
      </c>
      <c r="I60" s="21">
        <v>400</v>
      </c>
      <c r="J60" s="22">
        <f t="shared" si="13"/>
        <v>10660</v>
      </c>
      <c r="K60" s="4" t="s">
        <v>81</v>
      </c>
      <c r="L60" s="4" t="b">
        <f t="shared" si="3"/>
        <v>1</v>
      </c>
      <c r="M60" s="4">
        <v>364</v>
      </c>
      <c r="N60" s="5">
        <f t="shared" si="4"/>
        <v>46</v>
      </c>
      <c r="O60" s="5">
        <v>45.5</v>
      </c>
      <c r="Q60" s="5">
        <v>7000</v>
      </c>
      <c r="R60" s="5">
        <v>400</v>
      </c>
      <c r="S60" s="4" t="b">
        <f t="shared" si="5"/>
        <v>1</v>
      </c>
      <c r="T60" s="4" t="b">
        <f t="shared" si="6"/>
        <v>1</v>
      </c>
      <c r="U60" s="4" t="b">
        <f t="shared" si="7"/>
        <v>1</v>
      </c>
      <c r="V60" s="4" t="b">
        <f t="shared" si="8"/>
        <v>1</v>
      </c>
    </row>
    <row r="61" spans="1:22" ht="16.5" x14ac:dyDescent="0.2">
      <c r="A61" s="17"/>
      <c r="B61" s="18">
        <f t="shared" si="10"/>
        <v>57</v>
      </c>
      <c r="C61" s="24" t="s">
        <v>82</v>
      </c>
      <c r="D61" s="20">
        <v>178</v>
      </c>
      <c r="E61" s="21">
        <f t="shared" ref="E61" si="16">ROUND(D61/8,-0.3)</f>
        <v>22</v>
      </c>
      <c r="F61" s="21">
        <v>5500</v>
      </c>
      <c r="G61" s="21">
        <f t="shared" si="1"/>
        <v>1320</v>
      </c>
      <c r="H61" s="21">
        <v>500</v>
      </c>
      <c r="I61" s="21">
        <v>300</v>
      </c>
      <c r="J61" s="22">
        <f t="shared" si="13"/>
        <v>7620</v>
      </c>
      <c r="K61" s="4" t="s">
        <v>82</v>
      </c>
      <c r="L61" s="4" t="b">
        <f t="shared" si="3"/>
        <v>1</v>
      </c>
      <c r="M61" s="4">
        <v>178</v>
      </c>
      <c r="N61" s="5">
        <f t="shared" si="4"/>
        <v>22</v>
      </c>
      <c r="O61" s="5">
        <v>23</v>
      </c>
      <c r="Q61" s="5">
        <v>5500</v>
      </c>
      <c r="R61" s="5">
        <v>300</v>
      </c>
      <c r="S61" s="4" t="b">
        <f t="shared" si="5"/>
        <v>1</v>
      </c>
      <c r="T61" s="4" t="b">
        <f t="shared" si="6"/>
        <v>1</v>
      </c>
      <c r="U61" s="4" t="b">
        <f t="shared" si="7"/>
        <v>1</v>
      </c>
      <c r="V61" s="4" t="b">
        <f t="shared" si="8"/>
        <v>1</v>
      </c>
    </row>
    <row r="62" spans="1:22" ht="16.5" x14ac:dyDescent="0.2">
      <c r="A62" s="17"/>
      <c r="B62" s="18">
        <f t="shared" si="10"/>
        <v>58</v>
      </c>
      <c r="C62" s="24" t="s">
        <v>83</v>
      </c>
      <c r="D62" s="20">
        <v>202</v>
      </c>
      <c r="E62" s="21">
        <f>ROUND(D62/8,-0.3)+1</f>
        <v>26</v>
      </c>
      <c r="F62" s="21">
        <v>5500</v>
      </c>
      <c r="G62" s="21">
        <f t="shared" si="1"/>
        <v>1560</v>
      </c>
      <c r="H62" s="21">
        <v>500</v>
      </c>
      <c r="I62" s="21">
        <v>400</v>
      </c>
      <c r="J62" s="22">
        <f t="shared" si="13"/>
        <v>7960</v>
      </c>
      <c r="K62" s="4" t="s">
        <v>83</v>
      </c>
      <c r="L62" s="4" t="b">
        <f t="shared" si="3"/>
        <v>1</v>
      </c>
      <c r="M62" s="4">
        <v>202</v>
      </c>
      <c r="N62" s="5">
        <f t="shared" si="4"/>
        <v>25</v>
      </c>
      <c r="O62" s="5">
        <v>26</v>
      </c>
      <c r="P62" s="5" t="s">
        <v>54</v>
      </c>
      <c r="Q62" s="5">
        <v>5500</v>
      </c>
      <c r="R62" s="5">
        <v>400</v>
      </c>
      <c r="S62" s="4" t="b">
        <f t="shared" si="5"/>
        <v>1</v>
      </c>
      <c r="T62" s="4" t="b">
        <f t="shared" si="6"/>
        <v>0</v>
      </c>
      <c r="U62" s="4" t="b">
        <f t="shared" si="7"/>
        <v>1</v>
      </c>
      <c r="V62" s="4" t="b">
        <f t="shared" si="8"/>
        <v>1</v>
      </c>
    </row>
    <row r="63" spans="1:22" ht="28.9" customHeight="1" x14ac:dyDescent="0.2">
      <c r="A63" s="17"/>
      <c r="B63" s="18">
        <f t="shared" si="10"/>
        <v>59</v>
      </c>
      <c r="C63" s="24" t="s">
        <v>84</v>
      </c>
      <c r="D63" s="20">
        <v>402</v>
      </c>
      <c r="E63" s="21">
        <v>51</v>
      </c>
      <c r="F63" s="21">
        <v>5000</v>
      </c>
      <c r="G63" s="21">
        <f t="shared" si="1"/>
        <v>3060</v>
      </c>
      <c r="H63" s="21">
        <v>500</v>
      </c>
      <c r="I63" s="21">
        <v>500</v>
      </c>
      <c r="J63" s="22">
        <f t="shared" si="13"/>
        <v>9060</v>
      </c>
      <c r="K63" s="4" t="s">
        <v>84</v>
      </c>
      <c r="L63" s="4" t="b">
        <f t="shared" si="3"/>
        <v>1</v>
      </c>
      <c r="M63" s="4">
        <v>402</v>
      </c>
      <c r="N63" s="26">
        <f>ROUND(M63/8,-0.3)+1</f>
        <v>51</v>
      </c>
      <c r="O63" s="5">
        <v>51</v>
      </c>
      <c r="P63" s="26"/>
      <c r="Q63" s="5">
        <v>5000</v>
      </c>
      <c r="R63" s="5">
        <v>500</v>
      </c>
      <c r="S63" s="4" t="b">
        <f t="shared" si="5"/>
        <v>1</v>
      </c>
      <c r="T63" s="4" t="b">
        <f t="shared" si="6"/>
        <v>1</v>
      </c>
      <c r="U63" s="4" t="b">
        <f t="shared" si="7"/>
        <v>1</v>
      </c>
      <c r="V63" s="4" t="b">
        <f t="shared" si="8"/>
        <v>1</v>
      </c>
    </row>
    <row r="64" spans="1:22" ht="28.9" customHeight="1" x14ac:dyDescent="0.2">
      <c r="A64" s="17"/>
      <c r="B64" s="18">
        <f t="shared" si="10"/>
        <v>60</v>
      </c>
      <c r="C64" s="24" t="s">
        <v>85</v>
      </c>
      <c r="D64" s="20">
        <f>M64</f>
        <v>196</v>
      </c>
      <c r="E64" s="21">
        <f t="shared" ref="E64:E66" si="17">ROUND(D64/8,-0.3)</f>
        <v>25</v>
      </c>
      <c r="F64" s="21">
        <v>5000</v>
      </c>
      <c r="G64" s="21">
        <f t="shared" si="1"/>
        <v>1500</v>
      </c>
      <c r="H64" s="21">
        <v>500</v>
      </c>
      <c r="I64" s="21">
        <v>1250</v>
      </c>
      <c r="J64" s="22">
        <f t="shared" si="13"/>
        <v>8250</v>
      </c>
      <c r="K64" s="4" t="s">
        <v>85</v>
      </c>
      <c r="L64" s="4" t="b">
        <f t="shared" si="3"/>
        <v>1</v>
      </c>
      <c r="M64" s="4">
        <v>196</v>
      </c>
      <c r="N64" s="5">
        <f t="shared" si="4"/>
        <v>25</v>
      </c>
      <c r="O64" s="5">
        <v>24.5</v>
      </c>
      <c r="Q64" s="5">
        <v>5000</v>
      </c>
      <c r="R64" s="5">
        <v>1250</v>
      </c>
      <c r="S64" s="4" t="b">
        <f t="shared" si="5"/>
        <v>1</v>
      </c>
      <c r="T64" s="4" t="b">
        <f t="shared" si="6"/>
        <v>1</v>
      </c>
      <c r="U64" s="4" t="b">
        <f t="shared" si="7"/>
        <v>1</v>
      </c>
      <c r="V64" s="4" t="b">
        <f t="shared" si="8"/>
        <v>1</v>
      </c>
    </row>
    <row r="65" spans="1:22" ht="28.9" customHeight="1" x14ac:dyDescent="0.2">
      <c r="A65" s="17"/>
      <c r="B65" s="18">
        <f t="shared" si="10"/>
        <v>61</v>
      </c>
      <c r="C65" s="24" t="s">
        <v>86</v>
      </c>
      <c r="D65" s="20">
        <v>396</v>
      </c>
      <c r="E65" s="21">
        <f>ROUND(D65/8,-0.3)</f>
        <v>50</v>
      </c>
      <c r="F65" s="21">
        <v>7000</v>
      </c>
      <c r="G65" s="21">
        <f t="shared" si="1"/>
        <v>3000</v>
      </c>
      <c r="H65" s="21">
        <v>500</v>
      </c>
      <c r="I65" s="21">
        <v>500</v>
      </c>
      <c r="J65" s="22">
        <f t="shared" si="13"/>
        <v>11000</v>
      </c>
      <c r="K65" s="4" t="s">
        <v>86</v>
      </c>
      <c r="L65" s="4" t="b">
        <f t="shared" si="3"/>
        <v>1</v>
      </c>
      <c r="M65" s="4">
        <v>396</v>
      </c>
      <c r="N65" s="5">
        <f t="shared" si="4"/>
        <v>50</v>
      </c>
      <c r="O65" s="5">
        <v>49.5</v>
      </c>
      <c r="Q65" s="5">
        <v>7000</v>
      </c>
      <c r="R65" s="5">
        <v>500</v>
      </c>
      <c r="S65" s="4" t="b">
        <f t="shared" si="5"/>
        <v>1</v>
      </c>
      <c r="T65" s="4" t="b">
        <f t="shared" si="6"/>
        <v>1</v>
      </c>
      <c r="U65" s="4" t="b">
        <f t="shared" si="7"/>
        <v>1</v>
      </c>
      <c r="V65" s="4" t="b">
        <f t="shared" si="8"/>
        <v>1</v>
      </c>
    </row>
    <row r="66" spans="1:22" ht="28.9" customHeight="1" x14ac:dyDescent="0.2">
      <c r="A66" s="17"/>
      <c r="B66" s="18">
        <f t="shared" si="10"/>
        <v>62</v>
      </c>
      <c r="C66" s="24" t="s">
        <v>87</v>
      </c>
      <c r="D66" s="20">
        <f>M66</f>
        <v>160</v>
      </c>
      <c r="E66" s="21">
        <f t="shared" si="17"/>
        <v>20</v>
      </c>
      <c r="F66" s="21">
        <v>6000</v>
      </c>
      <c r="G66" s="21">
        <f t="shared" si="1"/>
        <v>1200</v>
      </c>
      <c r="H66" s="21">
        <v>500</v>
      </c>
      <c r="I66" s="21">
        <v>1430</v>
      </c>
      <c r="J66" s="22">
        <f t="shared" si="13"/>
        <v>9130</v>
      </c>
      <c r="K66" s="4" t="s">
        <v>87</v>
      </c>
      <c r="L66" s="4" t="b">
        <f t="shared" si="3"/>
        <v>1</v>
      </c>
      <c r="M66" s="4">
        <v>160</v>
      </c>
      <c r="N66" s="5">
        <f t="shared" si="4"/>
        <v>20</v>
      </c>
      <c r="O66" s="5">
        <v>20</v>
      </c>
      <c r="Q66" s="5">
        <v>6000</v>
      </c>
      <c r="R66" s="5">
        <v>1430</v>
      </c>
      <c r="S66" s="4" t="b">
        <f t="shared" si="5"/>
        <v>1</v>
      </c>
      <c r="T66" s="4" t="b">
        <f t="shared" si="6"/>
        <v>1</v>
      </c>
      <c r="U66" s="4" t="b">
        <f t="shared" si="7"/>
        <v>1</v>
      </c>
      <c r="V66" s="4" t="b">
        <f t="shared" si="8"/>
        <v>1</v>
      </c>
    </row>
    <row r="67" spans="1:22" ht="31.15" customHeight="1" x14ac:dyDescent="0.2">
      <c r="A67" s="17"/>
      <c r="B67" s="18">
        <f t="shared" si="10"/>
        <v>63</v>
      </c>
      <c r="C67" s="24" t="s">
        <v>88</v>
      </c>
      <c r="D67" s="20">
        <v>516</v>
      </c>
      <c r="E67" s="21">
        <f>ROUND(D67/8,-0.3)</f>
        <v>65</v>
      </c>
      <c r="F67" s="21">
        <v>9000</v>
      </c>
      <c r="G67" s="21">
        <f t="shared" si="1"/>
        <v>3900</v>
      </c>
      <c r="H67" s="21">
        <v>500</v>
      </c>
      <c r="I67" s="21">
        <v>500</v>
      </c>
      <c r="J67" s="22">
        <f t="shared" si="13"/>
        <v>13900</v>
      </c>
      <c r="K67" s="4" t="s">
        <v>88</v>
      </c>
      <c r="L67" s="4" t="b">
        <f t="shared" si="3"/>
        <v>1</v>
      </c>
      <c r="M67" s="4">
        <v>516</v>
      </c>
      <c r="N67" s="5">
        <f t="shared" si="4"/>
        <v>65</v>
      </c>
      <c r="O67" s="5">
        <v>64.5</v>
      </c>
      <c r="Q67" s="5">
        <v>9000</v>
      </c>
      <c r="R67" s="5">
        <v>500</v>
      </c>
      <c r="S67" s="4" t="b">
        <f t="shared" si="5"/>
        <v>1</v>
      </c>
      <c r="T67" s="4" t="b">
        <f t="shared" si="6"/>
        <v>1</v>
      </c>
      <c r="U67" s="4" t="b">
        <f t="shared" si="7"/>
        <v>1</v>
      </c>
      <c r="V67" s="4" t="b">
        <f t="shared" si="8"/>
        <v>1</v>
      </c>
    </row>
    <row r="68" spans="1:22" ht="31.15" customHeight="1" x14ac:dyDescent="0.2">
      <c r="A68" s="17"/>
      <c r="B68" s="18">
        <f t="shared" si="10"/>
        <v>64</v>
      </c>
      <c r="C68" s="24" t="s">
        <v>89</v>
      </c>
      <c r="D68" s="20">
        <v>362</v>
      </c>
      <c r="E68" s="21">
        <v>46</v>
      </c>
      <c r="F68" s="21">
        <v>10000</v>
      </c>
      <c r="G68" s="21">
        <f t="shared" si="1"/>
        <v>2760</v>
      </c>
      <c r="H68" s="21">
        <v>500</v>
      </c>
      <c r="I68" s="21">
        <v>400</v>
      </c>
      <c r="J68" s="22">
        <f t="shared" si="13"/>
        <v>13660</v>
      </c>
      <c r="K68" s="4" t="s">
        <v>89</v>
      </c>
      <c r="L68" s="4" t="b">
        <f t="shared" si="3"/>
        <v>1</v>
      </c>
      <c r="M68" s="4">
        <v>362</v>
      </c>
      <c r="N68" s="26">
        <f>ROUND(M68/8,-0.3)+1</f>
        <v>46</v>
      </c>
      <c r="O68" s="5">
        <v>46</v>
      </c>
      <c r="P68" s="26"/>
      <c r="Q68" s="5">
        <v>10000</v>
      </c>
      <c r="R68" s="5">
        <v>400</v>
      </c>
      <c r="S68" s="4" t="b">
        <f t="shared" si="5"/>
        <v>1</v>
      </c>
      <c r="T68" s="4" t="b">
        <f t="shared" si="6"/>
        <v>1</v>
      </c>
      <c r="U68" s="4" t="b">
        <f t="shared" si="7"/>
        <v>1</v>
      </c>
      <c r="V68" s="4" t="b">
        <f t="shared" si="8"/>
        <v>1</v>
      </c>
    </row>
    <row r="69" spans="1:22" ht="30" customHeight="1" x14ac:dyDescent="0.2">
      <c r="A69" s="17"/>
      <c r="B69" s="18">
        <f t="shared" si="10"/>
        <v>65</v>
      </c>
      <c r="C69" s="24" t="s">
        <v>90</v>
      </c>
      <c r="D69" s="20">
        <v>122</v>
      </c>
      <c r="E69" s="21">
        <f>ROUND(D69/8,-0.3)+1</f>
        <v>16</v>
      </c>
      <c r="F69" s="21">
        <v>15000</v>
      </c>
      <c r="G69" s="21">
        <f t="shared" ref="G69:G132" si="18">ROUND(60*E69,-0.3)</f>
        <v>960</v>
      </c>
      <c r="H69" s="21">
        <v>500</v>
      </c>
      <c r="I69" s="21">
        <v>500</v>
      </c>
      <c r="J69" s="22">
        <f t="shared" si="13"/>
        <v>16960</v>
      </c>
      <c r="K69" s="4" t="s">
        <v>90</v>
      </c>
      <c r="L69" s="4" t="b">
        <f t="shared" si="3"/>
        <v>1</v>
      </c>
      <c r="M69" s="4">
        <v>122</v>
      </c>
      <c r="N69" s="5">
        <f t="shared" si="4"/>
        <v>15</v>
      </c>
      <c r="O69" s="5">
        <v>16</v>
      </c>
      <c r="P69" s="5" t="s">
        <v>54</v>
      </c>
      <c r="Q69" s="5">
        <v>15000</v>
      </c>
      <c r="R69" s="5">
        <v>500</v>
      </c>
      <c r="S69" s="4" t="b">
        <f t="shared" si="5"/>
        <v>1</v>
      </c>
      <c r="T69" s="4" t="b">
        <f t="shared" si="6"/>
        <v>0</v>
      </c>
      <c r="U69" s="4" t="b">
        <f t="shared" si="7"/>
        <v>1</v>
      </c>
      <c r="V69" s="4" t="b">
        <f t="shared" si="8"/>
        <v>1</v>
      </c>
    </row>
    <row r="70" spans="1:22" ht="16.5" x14ac:dyDescent="0.2">
      <c r="A70" s="17"/>
      <c r="B70" s="18">
        <f t="shared" si="10"/>
        <v>66</v>
      </c>
      <c r="C70" s="19" t="s">
        <v>91</v>
      </c>
      <c r="D70" s="20">
        <v>122</v>
      </c>
      <c r="E70" s="21">
        <v>16</v>
      </c>
      <c r="F70" s="21">
        <v>15000</v>
      </c>
      <c r="G70" s="21">
        <f t="shared" si="18"/>
        <v>960</v>
      </c>
      <c r="H70" s="21">
        <v>500</v>
      </c>
      <c r="I70" s="21">
        <v>500</v>
      </c>
      <c r="J70" s="22">
        <f t="shared" si="13"/>
        <v>16960</v>
      </c>
      <c r="K70" s="4" t="s">
        <v>91</v>
      </c>
      <c r="L70" s="4" t="b">
        <f t="shared" ref="L70:L133" si="19">K70=C70</f>
        <v>1</v>
      </c>
      <c r="M70" s="4">
        <v>122</v>
      </c>
      <c r="N70" s="26">
        <f>ROUND(M70/8,-0.3)+1</f>
        <v>16</v>
      </c>
      <c r="O70" s="5">
        <v>16</v>
      </c>
      <c r="P70" s="26"/>
      <c r="Q70" s="5">
        <v>15000</v>
      </c>
      <c r="R70" s="5">
        <v>500</v>
      </c>
      <c r="S70" s="4" t="b">
        <f t="shared" ref="S70:S133" si="20">M70=D70</f>
        <v>1</v>
      </c>
      <c r="T70" s="4" t="b">
        <f t="shared" ref="T70:T133" si="21">E70=N70</f>
        <v>1</v>
      </c>
      <c r="U70" s="4" t="b">
        <f t="shared" ref="U70:U133" si="22">R70=I70</f>
        <v>1</v>
      </c>
      <c r="V70" s="4" t="b">
        <f t="shared" ref="V70:V133" si="23">Q70=F70</f>
        <v>1</v>
      </c>
    </row>
    <row r="71" spans="1:22" ht="16.5" x14ac:dyDescent="0.2">
      <c r="A71" s="17"/>
      <c r="B71" s="18">
        <f t="shared" si="10"/>
        <v>67</v>
      </c>
      <c r="C71" s="24" t="s">
        <v>92</v>
      </c>
      <c r="D71" s="20">
        <v>156</v>
      </c>
      <c r="E71" s="21">
        <f>ROUND(D71/8,-0.3)</f>
        <v>20</v>
      </c>
      <c r="F71" s="21">
        <v>15000</v>
      </c>
      <c r="G71" s="21">
        <f t="shared" si="18"/>
        <v>1200</v>
      </c>
      <c r="H71" s="21">
        <v>500</v>
      </c>
      <c r="I71" s="21">
        <v>500</v>
      </c>
      <c r="J71" s="22">
        <f t="shared" si="13"/>
        <v>17200</v>
      </c>
      <c r="K71" s="4" t="s">
        <v>92</v>
      </c>
      <c r="L71" s="4" t="b">
        <f t="shared" si="19"/>
        <v>1</v>
      </c>
      <c r="M71" s="4">
        <v>156</v>
      </c>
      <c r="N71" s="5">
        <f t="shared" ref="N71:N133" si="24">ROUND(M71/8,-0.3)</f>
        <v>20</v>
      </c>
      <c r="O71" s="5">
        <v>19.5</v>
      </c>
      <c r="Q71" s="5">
        <v>15000</v>
      </c>
      <c r="R71" s="5">
        <v>500</v>
      </c>
      <c r="S71" s="4" t="b">
        <f t="shared" si="20"/>
        <v>1</v>
      </c>
      <c r="T71" s="4" t="b">
        <f t="shared" si="21"/>
        <v>1</v>
      </c>
      <c r="U71" s="4" t="b">
        <f t="shared" si="22"/>
        <v>1</v>
      </c>
      <c r="V71" s="4" t="b">
        <f t="shared" si="23"/>
        <v>1</v>
      </c>
    </row>
    <row r="72" spans="1:22" ht="16.5" x14ac:dyDescent="0.2">
      <c r="A72" s="17"/>
      <c r="B72" s="18">
        <f t="shared" si="10"/>
        <v>68</v>
      </c>
      <c r="C72" s="24" t="s">
        <v>93</v>
      </c>
      <c r="D72" s="20">
        <v>122</v>
      </c>
      <c r="E72" s="21">
        <v>16</v>
      </c>
      <c r="F72" s="21">
        <v>10000</v>
      </c>
      <c r="G72" s="21">
        <f t="shared" si="18"/>
        <v>960</v>
      </c>
      <c r="H72" s="21">
        <v>500</v>
      </c>
      <c r="I72" s="21">
        <v>500</v>
      </c>
      <c r="J72" s="22">
        <f t="shared" si="13"/>
        <v>11960</v>
      </c>
      <c r="K72" s="4" t="s">
        <v>93</v>
      </c>
      <c r="L72" s="4" t="b">
        <f t="shared" si="19"/>
        <v>1</v>
      </c>
      <c r="M72" s="4">
        <v>122</v>
      </c>
      <c r="N72" s="26">
        <f>ROUND(M72/8,-0.3)+1</f>
        <v>16</v>
      </c>
      <c r="O72" s="5">
        <v>16</v>
      </c>
      <c r="P72" s="26"/>
      <c r="Q72" s="5">
        <v>10000</v>
      </c>
      <c r="R72" s="5">
        <v>500</v>
      </c>
      <c r="S72" s="4" t="b">
        <f t="shared" si="20"/>
        <v>1</v>
      </c>
      <c r="T72" s="4" t="b">
        <f t="shared" si="21"/>
        <v>1</v>
      </c>
      <c r="U72" s="4" t="b">
        <f t="shared" si="22"/>
        <v>1</v>
      </c>
      <c r="V72" s="4" t="b">
        <f t="shared" si="23"/>
        <v>1</v>
      </c>
    </row>
    <row r="73" spans="1:22" ht="16.5" x14ac:dyDescent="0.2">
      <c r="A73" s="17"/>
      <c r="B73" s="18">
        <f t="shared" si="10"/>
        <v>69</v>
      </c>
      <c r="C73" s="24" t="s">
        <v>94</v>
      </c>
      <c r="D73" s="20">
        <v>122</v>
      </c>
      <c r="E73" s="21">
        <v>16</v>
      </c>
      <c r="F73" s="21">
        <v>10000</v>
      </c>
      <c r="G73" s="21">
        <f t="shared" si="18"/>
        <v>960</v>
      </c>
      <c r="H73" s="21">
        <v>500</v>
      </c>
      <c r="I73" s="21">
        <v>500</v>
      </c>
      <c r="J73" s="22">
        <f>SUM(F73:I73)</f>
        <v>11960</v>
      </c>
      <c r="K73" s="4" t="s">
        <v>94</v>
      </c>
      <c r="L73" s="4" t="b">
        <f t="shared" si="19"/>
        <v>1</v>
      </c>
      <c r="M73" s="4">
        <v>122</v>
      </c>
      <c r="N73" s="26">
        <f>ROUND(M73/8,-0.3)+1</f>
        <v>16</v>
      </c>
      <c r="O73" s="5">
        <v>16</v>
      </c>
      <c r="P73" s="26"/>
      <c r="Q73" s="5">
        <v>10000</v>
      </c>
      <c r="R73" s="5">
        <v>500</v>
      </c>
      <c r="S73" s="4" t="b">
        <f t="shared" si="20"/>
        <v>1</v>
      </c>
      <c r="T73" s="4" t="b">
        <f t="shared" si="21"/>
        <v>1</v>
      </c>
      <c r="U73" s="4" t="b">
        <f t="shared" si="22"/>
        <v>1</v>
      </c>
      <c r="V73" s="4" t="b">
        <f t="shared" si="23"/>
        <v>1</v>
      </c>
    </row>
    <row r="74" spans="1:22" ht="16.5" x14ac:dyDescent="0.2">
      <c r="A74" s="17"/>
      <c r="B74" s="18">
        <f t="shared" si="10"/>
        <v>70</v>
      </c>
      <c r="C74" s="19" t="s">
        <v>95</v>
      </c>
      <c r="D74" s="20">
        <v>156</v>
      </c>
      <c r="E74" s="21">
        <f>ROUND(D74/8,-0.3)</f>
        <v>20</v>
      </c>
      <c r="F74" s="21">
        <v>15000</v>
      </c>
      <c r="G74" s="21">
        <f t="shared" si="18"/>
        <v>1200</v>
      </c>
      <c r="H74" s="21">
        <v>500</v>
      </c>
      <c r="I74" s="21">
        <v>500</v>
      </c>
      <c r="J74" s="22">
        <f>SUM(F74:I74)</f>
        <v>17200</v>
      </c>
      <c r="K74" s="4" t="s">
        <v>95</v>
      </c>
      <c r="L74" s="4" t="b">
        <f t="shared" si="19"/>
        <v>1</v>
      </c>
      <c r="M74" s="4">
        <v>156</v>
      </c>
      <c r="N74" s="5">
        <f t="shared" si="24"/>
        <v>20</v>
      </c>
      <c r="O74" s="5">
        <v>19.5</v>
      </c>
      <c r="Q74" s="5">
        <v>15000</v>
      </c>
      <c r="R74" s="5">
        <v>500</v>
      </c>
      <c r="S74" s="4" t="b">
        <f t="shared" si="20"/>
        <v>1</v>
      </c>
      <c r="T74" s="4" t="b">
        <f t="shared" si="21"/>
        <v>1</v>
      </c>
      <c r="U74" s="4" t="b">
        <f t="shared" si="22"/>
        <v>1</v>
      </c>
      <c r="V74" s="4" t="b">
        <f t="shared" si="23"/>
        <v>1</v>
      </c>
    </row>
    <row r="75" spans="1:22" ht="16.5" x14ac:dyDescent="0.2">
      <c r="A75" s="17"/>
      <c r="B75" s="18">
        <f t="shared" si="10"/>
        <v>71</v>
      </c>
      <c r="C75" s="24" t="s">
        <v>96</v>
      </c>
      <c r="D75" s="20">
        <v>156</v>
      </c>
      <c r="E75" s="21">
        <f>ROUND(D75/8,-0.3)</f>
        <v>20</v>
      </c>
      <c r="F75" s="21">
        <v>10000</v>
      </c>
      <c r="G75" s="21">
        <f t="shared" si="18"/>
        <v>1200</v>
      </c>
      <c r="H75" s="21">
        <v>500</v>
      </c>
      <c r="I75" s="21">
        <v>500</v>
      </c>
      <c r="J75" s="22">
        <f>SUM(F75:I75)</f>
        <v>12200</v>
      </c>
      <c r="K75" s="4" t="s">
        <v>96</v>
      </c>
      <c r="L75" s="4" t="b">
        <f t="shared" si="19"/>
        <v>1</v>
      </c>
      <c r="M75" s="4">
        <v>156</v>
      </c>
      <c r="N75" s="5">
        <f t="shared" si="24"/>
        <v>20</v>
      </c>
      <c r="O75" s="5">
        <v>19.5</v>
      </c>
      <c r="Q75" s="5">
        <v>10000</v>
      </c>
      <c r="R75" s="5">
        <v>500</v>
      </c>
      <c r="S75" s="4" t="b">
        <f t="shared" si="20"/>
        <v>1</v>
      </c>
      <c r="T75" s="4" t="b">
        <f t="shared" si="21"/>
        <v>1</v>
      </c>
      <c r="U75" s="4" t="b">
        <f t="shared" si="22"/>
        <v>1</v>
      </c>
      <c r="V75" s="4" t="b">
        <f t="shared" si="23"/>
        <v>1</v>
      </c>
    </row>
    <row r="76" spans="1:22" ht="16.5" x14ac:dyDescent="0.2">
      <c r="A76" s="17"/>
      <c r="B76" s="18">
        <f t="shared" si="10"/>
        <v>72</v>
      </c>
      <c r="C76" s="24" t="s">
        <v>97</v>
      </c>
      <c r="D76" s="20">
        <v>106</v>
      </c>
      <c r="E76" s="21">
        <v>14</v>
      </c>
      <c r="F76" s="21">
        <v>10000</v>
      </c>
      <c r="G76" s="21">
        <f t="shared" si="18"/>
        <v>840</v>
      </c>
      <c r="H76" s="21">
        <v>500</v>
      </c>
      <c r="I76" s="21">
        <v>500</v>
      </c>
      <c r="J76" s="22">
        <f t="shared" si="13"/>
        <v>11840</v>
      </c>
      <c r="K76" s="4" t="s">
        <v>97</v>
      </c>
      <c r="L76" s="4" t="b">
        <f t="shared" si="19"/>
        <v>1</v>
      </c>
      <c r="M76" s="4">
        <v>106</v>
      </c>
      <c r="N76" s="26">
        <f>ROUND(M76/8,-0.3)+1</f>
        <v>14</v>
      </c>
      <c r="O76" s="5">
        <v>14</v>
      </c>
      <c r="P76" s="26"/>
      <c r="Q76" s="5">
        <v>10000</v>
      </c>
      <c r="R76" s="5">
        <v>500</v>
      </c>
      <c r="S76" s="4" t="b">
        <f t="shared" si="20"/>
        <v>1</v>
      </c>
      <c r="T76" s="4" t="b">
        <f t="shared" si="21"/>
        <v>1</v>
      </c>
      <c r="U76" s="4" t="b">
        <f t="shared" si="22"/>
        <v>1</v>
      </c>
      <c r="V76" s="4" t="b">
        <f t="shared" si="23"/>
        <v>1</v>
      </c>
    </row>
    <row r="77" spans="1:22" ht="16.5" x14ac:dyDescent="0.2">
      <c r="A77" s="17"/>
      <c r="B77" s="18">
        <f t="shared" si="10"/>
        <v>73</v>
      </c>
      <c r="C77" s="24" t="s">
        <v>98</v>
      </c>
      <c r="D77" s="20">
        <v>156</v>
      </c>
      <c r="E77" s="21">
        <f>ROUND(D77/8,-0.3)</f>
        <v>20</v>
      </c>
      <c r="F77" s="21">
        <v>15000</v>
      </c>
      <c r="G77" s="21">
        <f t="shared" si="18"/>
        <v>1200</v>
      </c>
      <c r="H77" s="21">
        <v>500</v>
      </c>
      <c r="I77" s="21">
        <v>500</v>
      </c>
      <c r="J77" s="22">
        <f t="shared" si="13"/>
        <v>17200</v>
      </c>
      <c r="K77" s="4" t="s">
        <v>98</v>
      </c>
      <c r="L77" s="4" t="b">
        <f t="shared" si="19"/>
        <v>1</v>
      </c>
      <c r="M77" s="4">
        <v>156</v>
      </c>
      <c r="N77" s="5">
        <f t="shared" si="24"/>
        <v>20</v>
      </c>
      <c r="O77" s="5">
        <v>19.5</v>
      </c>
      <c r="Q77" s="5">
        <v>15000</v>
      </c>
      <c r="R77" s="5">
        <v>500</v>
      </c>
      <c r="S77" s="4" t="b">
        <f t="shared" si="20"/>
        <v>1</v>
      </c>
      <c r="T77" s="4" t="b">
        <f t="shared" si="21"/>
        <v>1</v>
      </c>
      <c r="U77" s="4" t="b">
        <f t="shared" si="22"/>
        <v>1</v>
      </c>
      <c r="V77" s="4" t="b">
        <f t="shared" si="23"/>
        <v>1</v>
      </c>
    </row>
    <row r="78" spans="1:22" ht="16.5" x14ac:dyDescent="0.2">
      <c r="A78" s="17"/>
      <c r="B78" s="18">
        <f t="shared" si="10"/>
        <v>74</v>
      </c>
      <c r="C78" s="24" t="s">
        <v>99</v>
      </c>
      <c r="D78" s="20">
        <v>156</v>
      </c>
      <c r="E78" s="21">
        <f>ROUND(D78/8,-0.3)</f>
        <v>20</v>
      </c>
      <c r="F78" s="21">
        <v>15000</v>
      </c>
      <c r="G78" s="21">
        <f t="shared" si="18"/>
        <v>1200</v>
      </c>
      <c r="H78" s="21">
        <v>500</v>
      </c>
      <c r="I78" s="21">
        <v>500</v>
      </c>
      <c r="J78" s="22">
        <f t="shared" si="13"/>
        <v>17200</v>
      </c>
      <c r="K78" s="4" t="s">
        <v>99</v>
      </c>
      <c r="L78" s="4" t="b">
        <f t="shared" si="19"/>
        <v>1</v>
      </c>
      <c r="M78" s="4">
        <v>156</v>
      </c>
      <c r="N78" s="5">
        <f t="shared" si="24"/>
        <v>20</v>
      </c>
      <c r="O78" s="5">
        <v>19.5</v>
      </c>
      <c r="Q78" s="5">
        <v>15000</v>
      </c>
      <c r="R78" s="5">
        <v>500</v>
      </c>
      <c r="S78" s="4" t="b">
        <f t="shared" si="20"/>
        <v>1</v>
      </c>
      <c r="T78" s="4" t="b">
        <f t="shared" si="21"/>
        <v>1</v>
      </c>
      <c r="U78" s="4" t="b">
        <f t="shared" si="22"/>
        <v>1</v>
      </c>
      <c r="V78" s="4" t="b">
        <f t="shared" si="23"/>
        <v>1</v>
      </c>
    </row>
    <row r="79" spans="1:22" ht="16.5" x14ac:dyDescent="0.2">
      <c r="A79" s="17"/>
      <c r="B79" s="18">
        <f t="shared" si="10"/>
        <v>75</v>
      </c>
      <c r="C79" s="24" t="s">
        <v>100</v>
      </c>
      <c r="D79" s="20">
        <v>122</v>
      </c>
      <c r="E79" s="21">
        <v>16</v>
      </c>
      <c r="F79" s="21">
        <v>10000</v>
      </c>
      <c r="G79" s="21">
        <f t="shared" si="18"/>
        <v>960</v>
      </c>
      <c r="H79" s="21">
        <v>500</v>
      </c>
      <c r="I79" s="21">
        <v>500</v>
      </c>
      <c r="J79" s="22">
        <f t="shared" si="13"/>
        <v>11960</v>
      </c>
      <c r="K79" s="4" t="s">
        <v>100</v>
      </c>
      <c r="L79" s="4" t="b">
        <f t="shared" si="19"/>
        <v>1</v>
      </c>
      <c r="M79" s="4">
        <v>122</v>
      </c>
      <c r="N79" s="26">
        <f>ROUND(M79/8,-0.3)+1</f>
        <v>16</v>
      </c>
      <c r="O79" s="5">
        <v>16</v>
      </c>
      <c r="P79" s="26"/>
      <c r="Q79" s="5">
        <v>10000</v>
      </c>
      <c r="R79" s="5">
        <v>500</v>
      </c>
      <c r="S79" s="4" t="b">
        <f t="shared" si="20"/>
        <v>1</v>
      </c>
      <c r="T79" s="4" t="b">
        <f t="shared" si="21"/>
        <v>1</v>
      </c>
      <c r="U79" s="4" t="b">
        <f t="shared" si="22"/>
        <v>1</v>
      </c>
      <c r="V79" s="4" t="b">
        <f t="shared" si="23"/>
        <v>1</v>
      </c>
    </row>
    <row r="80" spans="1:22" ht="33" x14ac:dyDescent="0.2">
      <c r="A80" s="17"/>
      <c r="B80" s="18">
        <f t="shared" si="10"/>
        <v>76</v>
      </c>
      <c r="C80" s="24" t="s">
        <v>101</v>
      </c>
      <c r="D80" s="20">
        <v>162</v>
      </c>
      <c r="E80" s="21">
        <v>21</v>
      </c>
      <c r="F80" s="21">
        <v>15000</v>
      </c>
      <c r="G80" s="21">
        <f t="shared" si="18"/>
        <v>1260</v>
      </c>
      <c r="H80" s="21">
        <v>500</v>
      </c>
      <c r="I80" s="21">
        <v>500</v>
      </c>
      <c r="J80" s="22">
        <f t="shared" si="13"/>
        <v>17260</v>
      </c>
      <c r="K80" s="4" t="s">
        <v>101</v>
      </c>
      <c r="L80" s="4" t="b">
        <f t="shared" si="19"/>
        <v>1</v>
      </c>
      <c r="M80" s="4">
        <v>162</v>
      </c>
      <c r="N80" s="26">
        <f>ROUND(M80/8,-0.3)+1</f>
        <v>21</v>
      </c>
      <c r="O80" s="5">
        <v>21</v>
      </c>
      <c r="P80" s="26"/>
      <c r="Q80" s="5">
        <v>15000</v>
      </c>
      <c r="R80" s="5">
        <v>500</v>
      </c>
      <c r="S80" s="4" t="b">
        <f t="shared" si="20"/>
        <v>1</v>
      </c>
      <c r="T80" s="4" t="b">
        <f t="shared" si="21"/>
        <v>1</v>
      </c>
      <c r="U80" s="4" t="b">
        <f t="shared" si="22"/>
        <v>1</v>
      </c>
      <c r="V80" s="4" t="b">
        <f t="shared" si="23"/>
        <v>1</v>
      </c>
    </row>
    <row r="81" spans="1:22" ht="33" x14ac:dyDescent="0.2">
      <c r="A81" s="17"/>
      <c r="B81" s="18">
        <f t="shared" si="10"/>
        <v>77</v>
      </c>
      <c r="C81" s="24" t="s">
        <v>102</v>
      </c>
      <c r="D81" s="20">
        <v>122</v>
      </c>
      <c r="E81" s="21">
        <v>16</v>
      </c>
      <c r="F81" s="21">
        <v>10000</v>
      </c>
      <c r="G81" s="21">
        <f t="shared" si="18"/>
        <v>960</v>
      </c>
      <c r="H81" s="21">
        <v>500</v>
      </c>
      <c r="I81" s="21">
        <v>500</v>
      </c>
      <c r="J81" s="22">
        <f t="shared" si="13"/>
        <v>11960</v>
      </c>
      <c r="K81" s="4" t="s">
        <v>102</v>
      </c>
      <c r="L81" s="4" t="b">
        <f t="shared" si="19"/>
        <v>1</v>
      </c>
      <c r="M81" s="4">
        <v>122</v>
      </c>
      <c r="N81" s="26">
        <f>ROUND(M81/8,-0.3)+1</f>
        <v>16</v>
      </c>
      <c r="O81" s="5">
        <v>16</v>
      </c>
      <c r="P81" s="26"/>
      <c r="Q81" s="5">
        <v>10000</v>
      </c>
      <c r="R81" s="5">
        <v>500</v>
      </c>
      <c r="S81" s="4" t="b">
        <f t="shared" si="20"/>
        <v>1</v>
      </c>
      <c r="T81" s="4" t="b">
        <f t="shared" si="21"/>
        <v>1</v>
      </c>
      <c r="U81" s="4" t="b">
        <f t="shared" si="22"/>
        <v>1</v>
      </c>
      <c r="V81" s="4" t="b">
        <f t="shared" si="23"/>
        <v>1</v>
      </c>
    </row>
    <row r="82" spans="1:22" ht="16.5" x14ac:dyDescent="0.2">
      <c r="A82" s="17"/>
      <c r="B82" s="18">
        <f t="shared" ref="B82:B145" si="25">B81+1</f>
        <v>78</v>
      </c>
      <c r="C82" s="24" t="s">
        <v>103</v>
      </c>
      <c r="D82" s="20">
        <v>162</v>
      </c>
      <c r="E82" s="21">
        <v>21</v>
      </c>
      <c r="F82" s="21">
        <v>10000</v>
      </c>
      <c r="G82" s="21">
        <f t="shared" si="18"/>
        <v>1260</v>
      </c>
      <c r="H82" s="21">
        <v>500</v>
      </c>
      <c r="I82" s="21">
        <v>500</v>
      </c>
      <c r="J82" s="22">
        <f t="shared" si="13"/>
        <v>12260</v>
      </c>
      <c r="K82" s="4" t="s">
        <v>103</v>
      </c>
      <c r="L82" s="4" t="b">
        <f t="shared" si="19"/>
        <v>1</v>
      </c>
      <c r="M82" s="4">
        <v>162</v>
      </c>
      <c r="N82" s="26">
        <f>ROUND(M82/8,-0.3)+1</f>
        <v>21</v>
      </c>
      <c r="O82" s="5">
        <v>21</v>
      </c>
      <c r="P82" s="26"/>
      <c r="Q82" s="5">
        <v>10000</v>
      </c>
      <c r="R82" s="5">
        <v>500</v>
      </c>
      <c r="S82" s="4" t="b">
        <f t="shared" si="20"/>
        <v>1</v>
      </c>
      <c r="T82" s="4" t="b">
        <f t="shared" si="21"/>
        <v>1</v>
      </c>
      <c r="U82" s="4" t="b">
        <f t="shared" si="22"/>
        <v>1</v>
      </c>
      <c r="V82" s="4" t="b">
        <f t="shared" si="23"/>
        <v>1</v>
      </c>
    </row>
    <row r="83" spans="1:22" ht="16.5" x14ac:dyDescent="0.2">
      <c r="A83" s="17"/>
      <c r="B83" s="18">
        <f t="shared" si="25"/>
        <v>79</v>
      </c>
      <c r="C83" s="24" t="s">
        <v>104</v>
      </c>
      <c r="D83" s="20">
        <v>156</v>
      </c>
      <c r="E83" s="21">
        <f>ROUND(D83/8,-0.3)</f>
        <v>20</v>
      </c>
      <c r="F83" s="21">
        <v>15000</v>
      </c>
      <c r="G83" s="21">
        <f t="shared" si="18"/>
        <v>1200</v>
      </c>
      <c r="H83" s="21">
        <v>500</v>
      </c>
      <c r="I83" s="21">
        <v>500</v>
      </c>
      <c r="J83" s="22">
        <f t="shared" si="13"/>
        <v>17200</v>
      </c>
      <c r="K83" s="4" t="s">
        <v>104</v>
      </c>
      <c r="L83" s="4" t="b">
        <f t="shared" si="19"/>
        <v>1</v>
      </c>
      <c r="M83" s="4">
        <v>156</v>
      </c>
      <c r="N83" s="5">
        <f t="shared" si="24"/>
        <v>20</v>
      </c>
      <c r="O83" s="5">
        <v>19.5</v>
      </c>
      <c r="Q83" s="5">
        <v>15000</v>
      </c>
      <c r="R83" s="5">
        <v>500</v>
      </c>
      <c r="S83" s="4" t="b">
        <f t="shared" si="20"/>
        <v>1</v>
      </c>
      <c r="T83" s="4" t="b">
        <f t="shared" si="21"/>
        <v>1</v>
      </c>
      <c r="U83" s="4" t="b">
        <f t="shared" si="22"/>
        <v>1</v>
      </c>
      <c r="V83" s="4" t="b">
        <f t="shared" si="23"/>
        <v>1</v>
      </c>
    </row>
    <row r="84" spans="1:22" ht="16.5" x14ac:dyDescent="0.2">
      <c r="A84" s="17"/>
      <c r="B84" s="18">
        <f t="shared" si="25"/>
        <v>80</v>
      </c>
      <c r="C84" s="24" t="s">
        <v>105</v>
      </c>
      <c r="D84" s="20">
        <v>100</v>
      </c>
      <c r="E84" s="21">
        <f>ROUND(D84/8,-0.3)</f>
        <v>13</v>
      </c>
      <c r="F84" s="21">
        <v>10000</v>
      </c>
      <c r="G84" s="21">
        <f t="shared" si="18"/>
        <v>780</v>
      </c>
      <c r="H84" s="21">
        <v>500</v>
      </c>
      <c r="I84" s="21">
        <v>500</v>
      </c>
      <c r="J84" s="22">
        <f t="shared" si="13"/>
        <v>11780</v>
      </c>
      <c r="K84" s="4" t="s">
        <v>105</v>
      </c>
      <c r="L84" s="4" t="b">
        <f t="shared" si="19"/>
        <v>1</v>
      </c>
      <c r="M84" s="4">
        <v>100</v>
      </c>
      <c r="N84" s="5">
        <f t="shared" si="24"/>
        <v>13</v>
      </c>
      <c r="O84" s="5">
        <v>12.5</v>
      </c>
      <c r="Q84" s="5">
        <v>10000</v>
      </c>
      <c r="R84" s="5">
        <v>500</v>
      </c>
      <c r="S84" s="4" t="b">
        <f t="shared" si="20"/>
        <v>1</v>
      </c>
      <c r="T84" s="4" t="b">
        <f t="shared" si="21"/>
        <v>1</v>
      </c>
      <c r="U84" s="4" t="b">
        <f t="shared" si="22"/>
        <v>1</v>
      </c>
      <c r="V84" s="4" t="b">
        <f t="shared" si="23"/>
        <v>1</v>
      </c>
    </row>
    <row r="85" spans="1:22" ht="16.5" x14ac:dyDescent="0.2">
      <c r="A85" s="17"/>
      <c r="B85" s="18">
        <f t="shared" si="25"/>
        <v>81</v>
      </c>
      <c r="C85" s="24" t="s">
        <v>106</v>
      </c>
      <c r="D85" s="20">
        <v>156</v>
      </c>
      <c r="E85" s="21">
        <f>ROUND(D85/8,-0.3)</f>
        <v>20</v>
      </c>
      <c r="F85" s="21">
        <v>10000</v>
      </c>
      <c r="G85" s="21">
        <f t="shared" si="18"/>
        <v>1200</v>
      </c>
      <c r="H85" s="21">
        <v>500</v>
      </c>
      <c r="I85" s="21">
        <v>500</v>
      </c>
      <c r="J85" s="22">
        <f t="shared" si="13"/>
        <v>12200</v>
      </c>
      <c r="K85" s="4" t="s">
        <v>106</v>
      </c>
      <c r="L85" s="4" t="b">
        <f t="shared" si="19"/>
        <v>1</v>
      </c>
      <c r="M85" s="4">
        <v>156</v>
      </c>
      <c r="N85" s="5">
        <f t="shared" si="24"/>
        <v>20</v>
      </c>
      <c r="O85" s="5">
        <v>19.5</v>
      </c>
      <c r="Q85" s="5">
        <v>10000</v>
      </c>
      <c r="R85" s="5">
        <v>500</v>
      </c>
      <c r="S85" s="4" t="b">
        <f t="shared" si="20"/>
        <v>1</v>
      </c>
      <c r="T85" s="4" t="b">
        <f t="shared" si="21"/>
        <v>1</v>
      </c>
      <c r="U85" s="4" t="b">
        <f t="shared" si="22"/>
        <v>1</v>
      </c>
      <c r="V85" s="4" t="b">
        <f t="shared" si="23"/>
        <v>1</v>
      </c>
    </row>
    <row r="86" spans="1:22" ht="16.5" x14ac:dyDescent="0.2">
      <c r="A86" s="17"/>
      <c r="B86" s="18">
        <f t="shared" si="25"/>
        <v>82</v>
      </c>
      <c r="C86" s="24" t="s">
        <v>107</v>
      </c>
      <c r="D86" s="20">
        <v>122</v>
      </c>
      <c r="E86" s="21">
        <v>16</v>
      </c>
      <c r="F86" s="21">
        <v>15000</v>
      </c>
      <c r="G86" s="21">
        <f t="shared" si="18"/>
        <v>960</v>
      </c>
      <c r="H86" s="21">
        <v>500</v>
      </c>
      <c r="I86" s="21">
        <v>500</v>
      </c>
      <c r="J86" s="22">
        <f t="shared" si="13"/>
        <v>16960</v>
      </c>
      <c r="K86" s="4" t="s">
        <v>107</v>
      </c>
      <c r="L86" s="4" t="b">
        <f t="shared" si="19"/>
        <v>1</v>
      </c>
      <c r="M86" s="4">
        <v>122</v>
      </c>
      <c r="N86" s="26">
        <f>ROUND(M86/8,-0.3)+1</f>
        <v>16</v>
      </c>
      <c r="O86" s="5">
        <v>16</v>
      </c>
      <c r="P86" s="26"/>
      <c r="Q86" s="5">
        <v>15000</v>
      </c>
      <c r="R86" s="5">
        <v>500</v>
      </c>
      <c r="S86" s="4" t="b">
        <f t="shared" si="20"/>
        <v>1</v>
      </c>
      <c r="T86" s="4" t="b">
        <f t="shared" si="21"/>
        <v>1</v>
      </c>
      <c r="U86" s="4" t="b">
        <f t="shared" si="22"/>
        <v>1</v>
      </c>
      <c r="V86" s="4" t="b">
        <f t="shared" si="23"/>
        <v>1</v>
      </c>
    </row>
    <row r="87" spans="1:22" ht="16.5" x14ac:dyDescent="0.2">
      <c r="A87" s="17"/>
      <c r="B87" s="18">
        <f t="shared" si="25"/>
        <v>83</v>
      </c>
      <c r="C87" s="24" t="s">
        <v>108</v>
      </c>
      <c r="D87" s="20">
        <v>156</v>
      </c>
      <c r="E87" s="21">
        <f>ROUND(D87/8,-0.3)</f>
        <v>20</v>
      </c>
      <c r="F87" s="21">
        <v>10000</v>
      </c>
      <c r="G87" s="21">
        <f t="shared" si="18"/>
        <v>1200</v>
      </c>
      <c r="H87" s="21">
        <v>500</v>
      </c>
      <c r="I87" s="21">
        <v>500</v>
      </c>
      <c r="J87" s="22">
        <f t="shared" si="13"/>
        <v>12200</v>
      </c>
      <c r="K87" s="4" t="s">
        <v>108</v>
      </c>
      <c r="L87" s="4" t="b">
        <f t="shared" si="19"/>
        <v>1</v>
      </c>
      <c r="M87" s="4">
        <v>156</v>
      </c>
      <c r="N87" s="5">
        <f t="shared" si="24"/>
        <v>20</v>
      </c>
      <c r="O87" s="5">
        <v>19.5</v>
      </c>
      <c r="Q87" s="5">
        <v>10000</v>
      </c>
      <c r="R87" s="5">
        <v>500</v>
      </c>
      <c r="S87" s="4" t="b">
        <f t="shared" si="20"/>
        <v>1</v>
      </c>
      <c r="T87" s="4" t="b">
        <f t="shared" si="21"/>
        <v>1</v>
      </c>
      <c r="U87" s="4" t="b">
        <f t="shared" si="22"/>
        <v>1</v>
      </c>
      <c r="V87" s="4" t="b">
        <f t="shared" si="23"/>
        <v>1</v>
      </c>
    </row>
    <row r="88" spans="1:22" ht="16.5" x14ac:dyDescent="0.2">
      <c r="A88" s="17"/>
      <c r="B88" s="18">
        <f t="shared" si="25"/>
        <v>84</v>
      </c>
      <c r="C88" s="24" t="s">
        <v>109</v>
      </c>
      <c r="D88" s="20">
        <v>156</v>
      </c>
      <c r="E88" s="21">
        <f>ROUND(D88/8,-0.3)</f>
        <v>20</v>
      </c>
      <c r="F88" s="21">
        <v>15000</v>
      </c>
      <c r="G88" s="21">
        <f t="shared" si="18"/>
        <v>1200</v>
      </c>
      <c r="H88" s="21">
        <v>500</v>
      </c>
      <c r="I88" s="21">
        <v>500</v>
      </c>
      <c r="J88" s="22">
        <f t="shared" si="13"/>
        <v>17200</v>
      </c>
      <c r="K88" s="4" t="s">
        <v>109</v>
      </c>
      <c r="L88" s="4" t="b">
        <f t="shared" si="19"/>
        <v>1</v>
      </c>
      <c r="M88" s="4">
        <v>156</v>
      </c>
      <c r="N88" s="5">
        <f t="shared" si="24"/>
        <v>20</v>
      </c>
      <c r="O88" s="5">
        <v>19.5</v>
      </c>
      <c r="Q88" s="5">
        <v>15000</v>
      </c>
      <c r="R88" s="5">
        <v>500</v>
      </c>
      <c r="S88" s="4" t="b">
        <f t="shared" si="20"/>
        <v>1</v>
      </c>
      <c r="T88" s="4" t="b">
        <f t="shared" si="21"/>
        <v>1</v>
      </c>
      <c r="U88" s="4" t="b">
        <f t="shared" si="22"/>
        <v>1</v>
      </c>
      <c r="V88" s="4" t="b">
        <f t="shared" si="23"/>
        <v>1</v>
      </c>
    </row>
    <row r="89" spans="1:22" ht="16.5" x14ac:dyDescent="0.2">
      <c r="A89" s="17"/>
      <c r="B89" s="18">
        <f t="shared" si="25"/>
        <v>85</v>
      </c>
      <c r="C89" s="24" t="s">
        <v>110</v>
      </c>
      <c r="D89" s="20">
        <v>104</v>
      </c>
      <c r="E89" s="21">
        <f>ROUND(D89/8,-0.3)</f>
        <v>13</v>
      </c>
      <c r="F89" s="21">
        <v>5000</v>
      </c>
      <c r="G89" s="21">
        <f t="shared" si="18"/>
        <v>780</v>
      </c>
      <c r="H89" s="21">
        <v>500</v>
      </c>
      <c r="I89" s="21">
        <f>500+600</f>
        <v>1100</v>
      </c>
      <c r="J89" s="22">
        <f t="shared" si="13"/>
        <v>7380</v>
      </c>
      <c r="K89" s="4" t="s">
        <v>110</v>
      </c>
      <c r="L89" s="4" t="b">
        <f t="shared" si="19"/>
        <v>1</v>
      </c>
      <c r="M89" s="4">
        <v>104</v>
      </c>
      <c r="N89" s="5">
        <f t="shared" si="24"/>
        <v>13</v>
      </c>
      <c r="O89" s="5">
        <v>13</v>
      </c>
      <c r="Q89" s="5">
        <v>5000</v>
      </c>
      <c r="R89" s="5">
        <v>1100</v>
      </c>
      <c r="S89" s="4" t="b">
        <f t="shared" si="20"/>
        <v>1</v>
      </c>
      <c r="T89" s="4" t="b">
        <f t="shared" si="21"/>
        <v>1</v>
      </c>
      <c r="U89" s="4" t="b">
        <f t="shared" si="22"/>
        <v>1</v>
      </c>
      <c r="V89" s="4" t="b">
        <f t="shared" si="23"/>
        <v>1</v>
      </c>
    </row>
    <row r="90" spans="1:22" ht="16.5" x14ac:dyDescent="0.2">
      <c r="A90" s="17"/>
      <c r="B90" s="18">
        <f t="shared" si="25"/>
        <v>86</v>
      </c>
      <c r="C90" s="24" t="s">
        <v>111</v>
      </c>
      <c r="D90" s="20">
        <v>258</v>
      </c>
      <c r="E90" s="21">
        <v>33</v>
      </c>
      <c r="F90" s="21">
        <v>6000</v>
      </c>
      <c r="G90" s="21">
        <f t="shared" si="18"/>
        <v>1980</v>
      </c>
      <c r="H90" s="21">
        <v>500</v>
      </c>
      <c r="I90" s="21">
        <v>500</v>
      </c>
      <c r="J90" s="22">
        <f t="shared" si="13"/>
        <v>8980</v>
      </c>
      <c r="K90" s="4" t="s">
        <v>111</v>
      </c>
      <c r="L90" s="4" t="b">
        <f t="shared" si="19"/>
        <v>1</v>
      </c>
      <c r="M90" s="4">
        <v>258</v>
      </c>
      <c r="N90" s="26">
        <f>ROUND(M90/8,-0.3)+1</f>
        <v>33</v>
      </c>
      <c r="O90" s="5">
        <v>33</v>
      </c>
      <c r="P90" s="26"/>
      <c r="Q90" s="5">
        <v>6000</v>
      </c>
      <c r="R90" s="5">
        <v>500</v>
      </c>
      <c r="S90" s="4" t="b">
        <f t="shared" si="20"/>
        <v>1</v>
      </c>
      <c r="T90" s="4" t="b">
        <f t="shared" si="21"/>
        <v>1</v>
      </c>
      <c r="U90" s="4" t="b">
        <f t="shared" si="22"/>
        <v>1</v>
      </c>
      <c r="V90" s="4" t="b">
        <f t="shared" si="23"/>
        <v>1</v>
      </c>
    </row>
    <row r="91" spans="1:22" ht="16.5" x14ac:dyDescent="0.2">
      <c r="A91" s="17"/>
      <c r="B91" s="18">
        <f t="shared" si="25"/>
        <v>87</v>
      </c>
      <c r="C91" s="24" t="s">
        <v>112</v>
      </c>
      <c r="D91" s="20">
        <v>364</v>
      </c>
      <c r="E91" s="21">
        <f>ROUND(D91/8,-0.3)</f>
        <v>46</v>
      </c>
      <c r="F91" s="21">
        <v>8000</v>
      </c>
      <c r="G91" s="21">
        <f t="shared" si="18"/>
        <v>2760</v>
      </c>
      <c r="H91" s="21">
        <v>500</v>
      </c>
      <c r="I91" s="21">
        <v>500</v>
      </c>
      <c r="J91" s="22">
        <f t="shared" si="13"/>
        <v>11760</v>
      </c>
      <c r="K91" s="4" t="s">
        <v>112</v>
      </c>
      <c r="L91" s="4" t="b">
        <f t="shared" si="19"/>
        <v>1</v>
      </c>
      <c r="M91" s="4">
        <v>364</v>
      </c>
      <c r="N91" s="5">
        <f t="shared" si="24"/>
        <v>46</v>
      </c>
      <c r="O91" s="5">
        <v>45.5</v>
      </c>
      <c r="Q91" s="5">
        <v>8000</v>
      </c>
      <c r="R91" s="5">
        <v>500</v>
      </c>
      <c r="S91" s="4" t="b">
        <f t="shared" si="20"/>
        <v>1</v>
      </c>
      <c r="T91" s="4" t="b">
        <f t="shared" si="21"/>
        <v>1</v>
      </c>
      <c r="U91" s="4" t="b">
        <f t="shared" si="22"/>
        <v>1</v>
      </c>
      <c r="V91" s="4" t="b">
        <f t="shared" si="23"/>
        <v>1</v>
      </c>
    </row>
    <row r="92" spans="1:22" ht="16.5" x14ac:dyDescent="0.2">
      <c r="A92" s="17"/>
      <c r="B92" s="18">
        <f t="shared" si="25"/>
        <v>88</v>
      </c>
      <c r="C92" s="24" t="s">
        <v>113</v>
      </c>
      <c r="D92" s="20">
        <v>202</v>
      </c>
      <c r="E92" s="21">
        <v>26</v>
      </c>
      <c r="F92" s="21">
        <v>5000</v>
      </c>
      <c r="G92" s="21">
        <f t="shared" si="18"/>
        <v>1560</v>
      </c>
      <c r="H92" s="21">
        <v>500</v>
      </c>
      <c r="I92" s="21">
        <v>500</v>
      </c>
      <c r="J92" s="22">
        <f t="shared" si="13"/>
        <v>7560</v>
      </c>
      <c r="K92" s="4" t="s">
        <v>113</v>
      </c>
      <c r="L92" s="4" t="b">
        <f t="shared" si="19"/>
        <v>1</v>
      </c>
      <c r="M92" s="4">
        <v>202</v>
      </c>
      <c r="N92" s="26">
        <f>ROUND(M92/8,-0.3)+1</f>
        <v>26</v>
      </c>
      <c r="O92" s="5">
        <v>26</v>
      </c>
      <c r="P92" s="26"/>
      <c r="Q92" s="5">
        <v>5000</v>
      </c>
      <c r="R92" s="5">
        <v>500</v>
      </c>
      <c r="S92" s="4" t="b">
        <f t="shared" si="20"/>
        <v>1</v>
      </c>
      <c r="T92" s="4" t="b">
        <f t="shared" si="21"/>
        <v>1</v>
      </c>
      <c r="U92" s="4" t="b">
        <f t="shared" si="22"/>
        <v>1</v>
      </c>
      <c r="V92" s="4" t="b">
        <f t="shared" si="23"/>
        <v>1</v>
      </c>
    </row>
    <row r="93" spans="1:22" ht="16.5" x14ac:dyDescent="0.2">
      <c r="A93" s="17"/>
      <c r="B93" s="18">
        <f t="shared" si="25"/>
        <v>89</v>
      </c>
      <c r="C93" s="24" t="s">
        <v>114</v>
      </c>
      <c r="D93" s="20">
        <v>168</v>
      </c>
      <c r="E93" s="21">
        <f>ROUND(D93/8,-0.3)</f>
        <v>21</v>
      </c>
      <c r="F93" s="21">
        <v>7000</v>
      </c>
      <c r="G93" s="21">
        <f t="shared" si="18"/>
        <v>1260</v>
      </c>
      <c r="H93" s="21">
        <v>500</v>
      </c>
      <c r="I93" s="21">
        <v>500</v>
      </c>
      <c r="J93" s="22">
        <f t="shared" si="13"/>
        <v>9260</v>
      </c>
      <c r="K93" s="4" t="s">
        <v>114</v>
      </c>
      <c r="L93" s="4" t="b">
        <f t="shared" si="19"/>
        <v>1</v>
      </c>
      <c r="M93" s="4">
        <v>168</v>
      </c>
      <c r="N93" s="5">
        <f t="shared" si="24"/>
        <v>21</v>
      </c>
      <c r="O93" s="5">
        <v>21</v>
      </c>
      <c r="Q93" s="5">
        <v>7000</v>
      </c>
      <c r="R93" s="5">
        <v>500</v>
      </c>
      <c r="S93" s="4" t="b">
        <f t="shared" si="20"/>
        <v>1</v>
      </c>
      <c r="T93" s="4" t="b">
        <f t="shared" si="21"/>
        <v>1</v>
      </c>
      <c r="U93" s="4" t="b">
        <f t="shared" si="22"/>
        <v>1</v>
      </c>
      <c r="V93" s="4" t="b">
        <f t="shared" si="23"/>
        <v>1</v>
      </c>
    </row>
    <row r="94" spans="1:22" ht="16.5" x14ac:dyDescent="0.2">
      <c r="A94" s="17"/>
      <c r="B94" s="18">
        <f t="shared" si="25"/>
        <v>90</v>
      </c>
      <c r="C94" s="24" t="s">
        <v>115</v>
      </c>
      <c r="D94" s="20">
        <f>M94</f>
        <v>168</v>
      </c>
      <c r="E94" s="21">
        <f t="shared" ref="E94" si="26">ROUND(D94/8,-0.3)</f>
        <v>21</v>
      </c>
      <c r="F94" s="21">
        <v>7000</v>
      </c>
      <c r="G94" s="21">
        <f t="shared" si="18"/>
        <v>1260</v>
      </c>
      <c r="H94" s="21">
        <v>500</v>
      </c>
      <c r="I94" s="21">
        <v>1000</v>
      </c>
      <c r="J94" s="22">
        <f t="shared" si="13"/>
        <v>9760</v>
      </c>
      <c r="K94" s="4" t="s">
        <v>115</v>
      </c>
      <c r="L94" s="4" t="b">
        <f t="shared" si="19"/>
        <v>1</v>
      </c>
      <c r="M94" s="4">
        <v>168</v>
      </c>
      <c r="N94" s="5">
        <f t="shared" si="24"/>
        <v>21</v>
      </c>
      <c r="O94" s="5">
        <v>21</v>
      </c>
      <c r="Q94" s="5">
        <v>7000</v>
      </c>
      <c r="R94" s="5">
        <v>1000</v>
      </c>
      <c r="S94" s="4" t="b">
        <f t="shared" si="20"/>
        <v>1</v>
      </c>
      <c r="T94" s="4" t="b">
        <f t="shared" si="21"/>
        <v>1</v>
      </c>
      <c r="U94" s="4" t="b">
        <f t="shared" si="22"/>
        <v>1</v>
      </c>
      <c r="V94" s="4" t="b">
        <f t="shared" si="23"/>
        <v>1</v>
      </c>
    </row>
    <row r="95" spans="1:22" ht="16.5" x14ac:dyDescent="0.2">
      <c r="A95" s="17"/>
      <c r="B95" s="18">
        <f t="shared" si="25"/>
        <v>91</v>
      </c>
      <c r="C95" s="19" t="s">
        <v>116</v>
      </c>
      <c r="D95" s="20">
        <v>202</v>
      </c>
      <c r="E95" s="21">
        <v>26</v>
      </c>
      <c r="F95" s="21">
        <v>7000</v>
      </c>
      <c r="G95" s="21">
        <f t="shared" si="18"/>
        <v>1560</v>
      </c>
      <c r="H95" s="21">
        <v>500</v>
      </c>
      <c r="I95" s="21">
        <v>500</v>
      </c>
      <c r="J95" s="22">
        <f t="shared" si="13"/>
        <v>9560</v>
      </c>
      <c r="K95" s="4" t="s">
        <v>116</v>
      </c>
      <c r="L95" s="4" t="b">
        <f t="shared" si="19"/>
        <v>1</v>
      </c>
      <c r="M95" s="4">
        <v>202</v>
      </c>
      <c r="N95" s="26">
        <f>ROUND(M95/8,-0.3)+1</f>
        <v>26</v>
      </c>
      <c r="O95" s="5">
        <v>26</v>
      </c>
      <c r="P95" s="26"/>
      <c r="Q95" s="5">
        <v>7000</v>
      </c>
      <c r="R95" s="5">
        <v>500</v>
      </c>
      <c r="S95" s="4" t="b">
        <f t="shared" si="20"/>
        <v>1</v>
      </c>
      <c r="T95" s="4" t="b">
        <f t="shared" si="21"/>
        <v>1</v>
      </c>
      <c r="U95" s="4" t="b">
        <f t="shared" si="22"/>
        <v>1</v>
      </c>
      <c r="V95" s="4" t="b">
        <f t="shared" si="23"/>
        <v>1</v>
      </c>
    </row>
    <row r="96" spans="1:22" ht="16.5" x14ac:dyDescent="0.2">
      <c r="A96" s="17"/>
      <c r="B96" s="18">
        <f t="shared" si="25"/>
        <v>92</v>
      </c>
      <c r="C96" s="19" t="s">
        <v>117</v>
      </c>
      <c r="D96" s="20">
        <f>M96</f>
        <v>202</v>
      </c>
      <c r="E96" s="21">
        <f t="shared" ref="E96" si="27">ROUND(D96/8,-0.3)</f>
        <v>25</v>
      </c>
      <c r="F96" s="21">
        <v>7000</v>
      </c>
      <c r="G96" s="21">
        <f t="shared" si="18"/>
        <v>1500</v>
      </c>
      <c r="H96" s="21">
        <v>500</v>
      </c>
      <c r="I96" s="21">
        <v>1200</v>
      </c>
      <c r="J96" s="22">
        <f t="shared" si="13"/>
        <v>10200</v>
      </c>
      <c r="K96" s="4" t="s">
        <v>117</v>
      </c>
      <c r="L96" s="4" t="b">
        <f t="shared" si="19"/>
        <v>1</v>
      </c>
      <c r="M96" s="4">
        <v>202</v>
      </c>
      <c r="N96" s="5">
        <f t="shared" si="24"/>
        <v>25</v>
      </c>
      <c r="O96" s="5">
        <v>26</v>
      </c>
      <c r="Q96" s="5">
        <v>7000</v>
      </c>
      <c r="R96" s="5">
        <v>1200</v>
      </c>
      <c r="S96" s="4" t="b">
        <f t="shared" si="20"/>
        <v>1</v>
      </c>
      <c r="T96" s="4" t="b">
        <f t="shared" si="21"/>
        <v>1</v>
      </c>
      <c r="U96" s="4" t="b">
        <f t="shared" si="22"/>
        <v>1</v>
      </c>
      <c r="V96" s="4" t="b">
        <f t="shared" si="23"/>
        <v>1</v>
      </c>
    </row>
    <row r="97" spans="1:22" ht="16.5" x14ac:dyDescent="0.2">
      <c r="A97" s="17"/>
      <c r="B97" s="18">
        <f t="shared" si="25"/>
        <v>93</v>
      </c>
      <c r="C97" s="19" t="s">
        <v>118</v>
      </c>
      <c r="D97" s="20">
        <v>248</v>
      </c>
      <c r="E97" s="21">
        <f>ROUND(D97/8,-0.3)</f>
        <v>31</v>
      </c>
      <c r="F97" s="21">
        <v>8000</v>
      </c>
      <c r="G97" s="21">
        <f t="shared" si="18"/>
        <v>1860</v>
      </c>
      <c r="H97" s="21">
        <v>500</v>
      </c>
      <c r="I97" s="21">
        <v>650</v>
      </c>
      <c r="J97" s="22">
        <f t="shared" si="13"/>
        <v>11010</v>
      </c>
      <c r="K97" s="4" t="s">
        <v>118</v>
      </c>
      <c r="L97" s="4" t="b">
        <f t="shared" si="19"/>
        <v>1</v>
      </c>
      <c r="M97" s="4">
        <v>248</v>
      </c>
      <c r="N97" s="5">
        <f t="shared" si="24"/>
        <v>31</v>
      </c>
      <c r="O97" s="5">
        <v>31</v>
      </c>
      <c r="Q97" s="5">
        <v>8000</v>
      </c>
      <c r="R97" s="5">
        <v>650</v>
      </c>
      <c r="S97" s="4" t="b">
        <f t="shared" si="20"/>
        <v>1</v>
      </c>
      <c r="T97" s="4" t="b">
        <f t="shared" si="21"/>
        <v>1</v>
      </c>
      <c r="U97" s="4" t="b">
        <f t="shared" si="22"/>
        <v>1</v>
      </c>
      <c r="V97" s="4" t="b">
        <f t="shared" si="23"/>
        <v>1</v>
      </c>
    </row>
    <row r="98" spans="1:22" ht="16.5" x14ac:dyDescent="0.2">
      <c r="A98" s="17"/>
      <c r="B98" s="18">
        <f t="shared" si="25"/>
        <v>94</v>
      </c>
      <c r="C98" s="19" t="s">
        <v>119</v>
      </c>
      <c r="D98" s="20">
        <f>M98</f>
        <v>248</v>
      </c>
      <c r="E98" s="21">
        <f t="shared" ref="E98" si="28">ROUND(D98/8,-0.3)</f>
        <v>31</v>
      </c>
      <c r="F98" s="21">
        <v>8000</v>
      </c>
      <c r="G98" s="21">
        <f t="shared" si="18"/>
        <v>1860</v>
      </c>
      <c r="H98" s="21">
        <v>500</v>
      </c>
      <c r="I98" s="21">
        <v>1400</v>
      </c>
      <c r="J98" s="22">
        <f t="shared" si="13"/>
        <v>11760</v>
      </c>
      <c r="K98" s="4" t="s">
        <v>119</v>
      </c>
      <c r="L98" s="4" t="b">
        <f t="shared" si="19"/>
        <v>1</v>
      </c>
      <c r="M98" s="4">
        <v>248</v>
      </c>
      <c r="N98" s="5">
        <f t="shared" si="24"/>
        <v>31</v>
      </c>
      <c r="O98" s="5">
        <v>31</v>
      </c>
      <c r="Q98" s="5">
        <v>8000</v>
      </c>
      <c r="R98" s="5">
        <v>1400</v>
      </c>
      <c r="S98" s="4" t="b">
        <f t="shared" si="20"/>
        <v>1</v>
      </c>
      <c r="T98" s="4" t="b">
        <f t="shared" si="21"/>
        <v>1</v>
      </c>
      <c r="U98" s="4" t="b">
        <f t="shared" si="22"/>
        <v>1</v>
      </c>
      <c r="V98" s="4" t="b">
        <f t="shared" si="23"/>
        <v>1</v>
      </c>
    </row>
    <row r="99" spans="1:22" ht="16.5" x14ac:dyDescent="0.2">
      <c r="A99" s="17"/>
      <c r="B99" s="18">
        <f t="shared" si="25"/>
        <v>95</v>
      </c>
      <c r="C99" s="24" t="s">
        <v>120</v>
      </c>
      <c r="D99" s="20">
        <v>148</v>
      </c>
      <c r="E99" s="21">
        <f>ROUND(D99/8,-0.3)</f>
        <v>19</v>
      </c>
      <c r="F99" s="21">
        <v>7000</v>
      </c>
      <c r="G99" s="21">
        <f t="shared" si="18"/>
        <v>1140</v>
      </c>
      <c r="H99" s="21">
        <v>500</v>
      </c>
      <c r="I99" s="21">
        <v>500</v>
      </c>
      <c r="J99" s="22">
        <f t="shared" si="13"/>
        <v>9140</v>
      </c>
      <c r="K99" s="4" t="s">
        <v>120</v>
      </c>
      <c r="L99" s="4" t="b">
        <f t="shared" si="19"/>
        <v>1</v>
      </c>
      <c r="M99" s="4">
        <v>148</v>
      </c>
      <c r="N99" s="5">
        <f t="shared" si="24"/>
        <v>19</v>
      </c>
      <c r="O99" s="5">
        <v>18.5</v>
      </c>
      <c r="Q99" s="5">
        <v>7000</v>
      </c>
      <c r="R99" s="5">
        <v>500</v>
      </c>
      <c r="S99" s="4" t="b">
        <f t="shared" si="20"/>
        <v>1</v>
      </c>
      <c r="T99" s="4" t="b">
        <f t="shared" si="21"/>
        <v>1</v>
      </c>
      <c r="U99" s="4" t="b">
        <f t="shared" si="22"/>
        <v>1</v>
      </c>
      <c r="V99" s="4" t="b">
        <f t="shared" si="23"/>
        <v>1</v>
      </c>
    </row>
    <row r="100" spans="1:22" ht="16.5" x14ac:dyDescent="0.2">
      <c r="A100" s="17"/>
      <c r="B100" s="18">
        <f t="shared" si="25"/>
        <v>96</v>
      </c>
      <c r="C100" s="24" t="s">
        <v>121</v>
      </c>
      <c r="D100" s="20">
        <v>284</v>
      </c>
      <c r="E100" s="21">
        <f>ROUND(D100/8,-0.3)</f>
        <v>36</v>
      </c>
      <c r="F100" s="21">
        <v>7000</v>
      </c>
      <c r="G100" s="21">
        <f t="shared" si="18"/>
        <v>2160</v>
      </c>
      <c r="H100" s="21">
        <v>500</v>
      </c>
      <c r="I100" s="21">
        <v>500</v>
      </c>
      <c r="J100" s="22">
        <f t="shared" ref="J100:J146" si="29">SUM(F100:I100)</f>
        <v>10160</v>
      </c>
      <c r="K100" s="4" t="s">
        <v>121</v>
      </c>
      <c r="L100" s="4" t="b">
        <f t="shared" si="19"/>
        <v>1</v>
      </c>
      <c r="M100" s="4">
        <v>284</v>
      </c>
      <c r="N100" s="5">
        <f t="shared" si="24"/>
        <v>36</v>
      </c>
      <c r="O100" s="5">
        <v>35.5</v>
      </c>
      <c r="Q100" s="5">
        <v>7000</v>
      </c>
      <c r="R100" s="5">
        <v>500</v>
      </c>
      <c r="S100" s="4" t="b">
        <f t="shared" si="20"/>
        <v>1</v>
      </c>
      <c r="T100" s="4" t="b">
        <f t="shared" si="21"/>
        <v>1</v>
      </c>
      <c r="U100" s="4" t="b">
        <f t="shared" si="22"/>
        <v>1</v>
      </c>
      <c r="V100" s="4" t="b">
        <f t="shared" si="23"/>
        <v>1</v>
      </c>
    </row>
    <row r="101" spans="1:22" ht="16.5" x14ac:dyDescent="0.2">
      <c r="A101" s="17"/>
      <c r="B101" s="18">
        <f t="shared" si="25"/>
        <v>97</v>
      </c>
      <c r="C101" s="24" t="s">
        <v>122</v>
      </c>
      <c r="D101" s="20">
        <v>158</v>
      </c>
      <c r="E101" s="21">
        <f>ROUND(D101/8,-0.3)</f>
        <v>20</v>
      </c>
      <c r="F101" s="21">
        <v>9000</v>
      </c>
      <c r="G101" s="21">
        <f t="shared" si="18"/>
        <v>1200</v>
      </c>
      <c r="H101" s="21">
        <v>500</v>
      </c>
      <c r="I101" s="21">
        <v>500</v>
      </c>
      <c r="J101" s="22">
        <f t="shared" si="29"/>
        <v>11200</v>
      </c>
      <c r="K101" s="4" t="s">
        <v>122</v>
      </c>
      <c r="L101" s="4" t="b">
        <f t="shared" si="19"/>
        <v>1</v>
      </c>
      <c r="M101" s="4">
        <v>158</v>
      </c>
      <c r="N101" s="5">
        <f t="shared" si="24"/>
        <v>20</v>
      </c>
      <c r="O101" s="5">
        <v>19.75</v>
      </c>
      <c r="Q101" s="5">
        <v>9000</v>
      </c>
      <c r="R101" s="5">
        <v>500</v>
      </c>
      <c r="S101" s="4" t="b">
        <f t="shared" si="20"/>
        <v>1</v>
      </c>
      <c r="T101" s="4" t="b">
        <f t="shared" si="21"/>
        <v>1</v>
      </c>
      <c r="U101" s="4" t="b">
        <f t="shared" si="22"/>
        <v>1</v>
      </c>
      <c r="V101" s="4" t="b">
        <f t="shared" si="23"/>
        <v>1</v>
      </c>
    </row>
    <row r="102" spans="1:22" ht="16.5" x14ac:dyDescent="0.2">
      <c r="A102" s="17" t="s">
        <v>79</v>
      </c>
      <c r="B102" s="18">
        <f t="shared" si="25"/>
        <v>98</v>
      </c>
      <c r="C102" s="24" t="s">
        <v>123</v>
      </c>
      <c r="D102" s="20">
        <v>162</v>
      </c>
      <c r="E102" s="21">
        <v>21</v>
      </c>
      <c r="F102" s="21">
        <v>9000</v>
      </c>
      <c r="G102" s="21">
        <f t="shared" si="18"/>
        <v>1260</v>
      </c>
      <c r="H102" s="21">
        <v>500</v>
      </c>
      <c r="I102" s="21">
        <v>500</v>
      </c>
      <c r="J102" s="22">
        <f t="shared" si="29"/>
        <v>11260</v>
      </c>
      <c r="K102" s="4" t="s">
        <v>123</v>
      </c>
      <c r="L102" s="4" t="b">
        <f t="shared" si="19"/>
        <v>1</v>
      </c>
      <c r="M102" s="4">
        <v>162</v>
      </c>
      <c r="N102" s="26">
        <f>ROUND(M102/8,-0.3)+1</f>
        <v>21</v>
      </c>
      <c r="O102" s="5">
        <v>21</v>
      </c>
      <c r="P102" s="26"/>
      <c r="Q102" s="5">
        <v>9000</v>
      </c>
      <c r="R102" s="5">
        <v>500</v>
      </c>
      <c r="S102" s="4" t="b">
        <f t="shared" si="20"/>
        <v>1</v>
      </c>
      <c r="T102" s="4" t="b">
        <f t="shared" si="21"/>
        <v>1</v>
      </c>
      <c r="U102" s="4" t="b">
        <f t="shared" si="22"/>
        <v>1</v>
      </c>
      <c r="V102" s="4" t="b">
        <f t="shared" si="23"/>
        <v>1</v>
      </c>
    </row>
    <row r="103" spans="1:22" ht="16.5" x14ac:dyDescent="0.2">
      <c r="A103" s="17"/>
      <c r="B103" s="18">
        <f t="shared" si="25"/>
        <v>99</v>
      </c>
      <c r="C103" s="24" t="s">
        <v>124</v>
      </c>
      <c r="D103" s="20">
        <v>116</v>
      </c>
      <c r="E103" s="21">
        <f>ROUND(D103/8,-0.3)</f>
        <v>15</v>
      </c>
      <c r="F103" s="21">
        <v>15000</v>
      </c>
      <c r="G103" s="21">
        <f t="shared" si="18"/>
        <v>900</v>
      </c>
      <c r="H103" s="21">
        <v>500</v>
      </c>
      <c r="I103" s="21">
        <v>500</v>
      </c>
      <c r="J103" s="22">
        <f t="shared" si="29"/>
        <v>16900</v>
      </c>
      <c r="K103" s="4" t="s">
        <v>124</v>
      </c>
      <c r="L103" s="4" t="b">
        <f t="shared" si="19"/>
        <v>1</v>
      </c>
      <c r="M103" s="4">
        <v>116</v>
      </c>
      <c r="N103" s="5">
        <f t="shared" si="24"/>
        <v>15</v>
      </c>
      <c r="O103" s="5">
        <v>14.5</v>
      </c>
      <c r="Q103" s="5">
        <v>15000</v>
      </c>
      <c r="R103" s="5">
        <v>500</v>
      </c>
      <c r="S103" s="4" t="b">
        <f t="shared" si="20"/>
        <v>1</v>
      </c>
      <c r="T103" s="4" t="b">
        <f t="shared" si="21"/>
        <v>1</v>
      </c>
      <c r="U103" s="4" t="b">
        <f t="shared" si="22"/>
        <v>1</v>
      </c>
      <c r="V103" s="4" t="b">
        <f t="shared" si="23"/>
        <v>1</v>
      </c>
    </row>
    <row r="104" spans="1:22" ht="16.5" x14ac:dyDescent="0.2">
      <c r="A104" s="17"/>
      <c r="B104" s="18">
        <f t="shared" si="25"/>
        <v>100</v>
      </c>
      <c r="C104" s="24" t="s">
        <v>125</v>
      </c>
      <c r="D104" s="20">
        <v>162</v>
      </c>
      <c r="E104" s="21">
        <v>21</v>
      </c>
      <c r="F104" s="21">
        <v>7500</v>
      </c>
      <c r="G104" s="21">
        <f t="shared" si="18"/>
        <v>1260</v>
      </c>
      <c r="H104" s="21">
        <v>500</v>
      </c>
      <c r="I104" s="21">
        <v>500</v>
      </c>
      <c r="J104" s="22">
        <f t="shared" si="29"/>
        <v>9760</v>
      </c>
      <c r="K104" s="4" t="s">
        <v>125</v>
      </c>
      <c r="L104" s="4" t="b">
        <f t="shared" si="19"/>
        <v>1</v>
      </c>
      <c r="M104" s="4">
        <v>162</v>
      </c>
      <c r="N104" s="26">
        <f t="shared" ref="N104:N112" si="30">ROUND(M104/8,-0.3)+1</f>
        <v>21</v>
      </c>
      <c r="O104" s="5">
        <v>21</v>
      </c>
      <c r="P104" s="26"/>
      <c r="Q104" s="5">
        <v>7500</v>
      </c>
      <c r="R104" s="5">
        <v>500</v>
      </c>
      <c r="S104" s="4" t="b">
        <f t="shared" si="20"/>
        <v>1</v>
      </c>
      <c r="T104" s="4" t="b">
        <f t="shared" si="21"/>
        <v>1</v>
      </c>
      <c r="U104" s="4" t="b">
        <f t="shared" si="22"/>
        <v>1</v>
      </c>
      <c r="V104" s="4" t="b">
        <f t="shared" si="23"/>
        <v>1</v>
      </c>
    </row>
    <row r="105" spans="1:22" ht="16.5" x14ac:dyDescent="0.2">
      <c r="A105" s="17"/>
      <c r="B105" s="18">
        <f t="shared" si="25"/>
        <v>101</v>
      </c>
      <c r="C105" s="24" t="s">
        <v>126</v>
      </c>
      <c r="D105" s="20">
        <v>162</v>
      </c>
      <c r="E105" s="21">
        <v>21</v>
      </c>
      <c r="F105" s="21">
        <v>6500</v>
      </c>
      <c r="G105" s="21">
        <f t="shared" si="18"/>
        <v>1260</v>
      </c>
      <c r="H105" s="21">
        <v>500</v>
      </c>
      <c r="I105" s="21">
        <v>500</v>
      </c>
      <c r="J105" s="22">
        <f t="shared" si="29"/>
        <v>8760</v>
      </c>
      <c r="K105" s="4" t="s">
        <v>126</v>
      </c>
      <c r="L105" s="4" t="b">
        <f t="shared" si="19"/>
        <v>1</v>
      </c>
      <c r="M105" s="4">
        <v>162</v>
      </c>
      <c r="N105" s="26">
        <f t="shared" si="30"/>
        <v>21</v>
      </c>
      <c r="O105" s="5">
        <v>21</v>
      </c>
      <c r="P105" s="26"/>
      <c r="Q105" s="5">
        <v>6500</v>
      </c>
      <c r="R105" s="5">
        <v>500</v>
      </c>
      <c r="S105" s="4" t="b">
        <f t="shared" si="20"/>
        <v>1</v>
      </c>
      <c r="T105" s="4" t="b">
        <f t="shared" si="21"/>
        <v>1</v>
      </c>
      <c r="U105" s="4" t="b">
        <f t="shared" si="22"/>
        <v>1</v>
      </c>
      <c r="V105" s="4" t="b">
        <f t="shared" si="23"/>
        <v>1</v>
      </c>
    </row>
    <row r="106" spans="1:22" ht="16.5" x14ac:dyDescent="0.2">
      <c r="A106" s="17"/>
      <c r="B106" s="18">
        <f t="shared" si="25"/>
        <v>102</v>
      </c>
      <c r="C106" s="24" t="s">
        <v>127</v>
      </c>
      <c r="D106" s="20">
        <v>206</v>
      </c>
      <c r="E106" s="21">
        <f>ROUND(D106/8,-0.3)</f>
        <v>26</v>
      </c>
      <c r="F106" s="21">
        <v>5000</v>
      </c>
      <c r="G106" s="21">
        <f t="shared" si="18"/>
        <v>1560</v>
      </c>
      <c r="H106" s="21">
        <v>500</v>
      </c>
      <c r="I106" s="21">
        <v>500</v>
      </c>
      <c r="J106" s="22">
        <f t="shared" si="29"/>
        <v>7560</v>
      </c>
      <c r="K106" s="4" t="s">
        <v>127</v>
      </c>
      <c r="L106" s="4" t="b">
        <f t="shared" si="19"/>
        <v>1</v>
      </c>
      <c r="M106" s="4">
        <v>206</v>
      </c>
      <c r="N106" s="5">
        <f t="shared" si="24"/>
        <v>26</v>
      </c>
      <c r="O106" s="5">
        <v>25.75</v>
      </c>
      <c r="Q106" s="5">
        <v>5000</v>
      </c>
      <c r="R106" s="5">
        <v>500</v>
      </c>
      <c r="S106" s="4" t="b">
        <f t="shared" si="20"/>
        <v>1</v>
      </c>
      <c r="T106" s="4" t="b">
        <f t="shared" si="21"/>
        <v>1</v>
      </c>
      <c r="U106" s="4" t="b">
        <f t="shared" si="22"/>
        <v>1</v>
      </c>
      <c r="V106" s="4" t="b">
        <f t="shared" si="23"/>
        <v>1</v>
      </c>
    </row>
    <row r="107" spans="1:22" ht="16.5" x14ac:dyDescent="0.2">
      <c r="A107" s="17"/>
      <c r="B107" s="18">
        <f t="shared" si="25"/>
        <v>103</v>
      </c>
      <c r="C107" s="24" t="s">
        <v>128</v>
      </c>
      <c r="D107" s="20">
        <v>82</v>
      </c>
      <c r="E107" s="21">
        <v>11</v>
      </c>
      <c r="F107" s="21">
        <v>6000</v>
      </c>
      <c r="G107" s="21">
        <f t="shared" si="18"/>
        <v>660</v>
      </c>
      <c r="H107" s="21">
        <v>500</v>
      </c>
      <c r="I107" s="21">
        <v>500</v>
      </c>
      <c r="J107" s="22">
        <f t="shared" si="29"/>
        <v>7660</v>
      </c>
      <c r="K107" s="4" t="s">
        <v>128</v>
      </c>
      <c r="L107" s="4" t="b">
        <f t="shared" si="19"/>
        <v>1</v>
      </c>
      <c r="M107" s="4">
        <v>82</v>
      </c>
      <c r="N107" s="26">
        <f t="shared" si="30"/>
        <v>11</v>
      </c>
      <c r="O107" s="5">
        <v>11</v>
      </c>
      <c r="P107" s="26"/>
      <c r="Q107" s="5">
        <v>6000</v>
      </c>
      <c r="R107" s="5">
        <v>500</v>
      </c>
      <c r="S107" s="4" t="b">
        <f t="shared" si="20"/>
        <v>1</v>
      </c>
      <c r="T107" s="4" t="b">
        <f t="shared" si="21"/>
        <v>1</v>
      </c>
      <c r="U107" s="4" t="b">
        <f t="shared" si="22"/>
        <v>1</v>
      </c>
      <c r="V107" s="4" t="b">
        <f t="shared" si="23"/>
        <v>1</v>
      </c>
    </row>
    <row r="108" spans="1:22" ht="15.6" customHeight="1" x14ac:dyDescent="0.2">
      <c r="A108" s="17" t="s">
        <v>129</v>
      </c>
      <c r="B108" s="18">
        <f t="shared" si="25"/>
        <v>104</v>
      </c>
      <c r="C108" s="24" t="s">
        <v>130</v>
      </c>
      <c r="D108" s="20">
        <v>234</v>
      </c>
      <c r="E108" s="21">
        <v>30</v>
      </c>
      <c r="F108" s="21">
        <v>2500</v>
      </c>
      <c r="G108" s="21">
        <f t="shared" si="18"/>
        <v>1800</v>
      </c>
      <c r="H108" s="21">
        <v>500</v>
      </c>
      <c r="I108" s="21">
        <v>500</v>
      </c>
      <c r="J108" s="22">
        <f t="shared" si="29"/>
        <v>5300</v>
      </c>
      <c r="K108" s="4" t="s">
        <v>130</v>
      </c>
      <c r="L108" s="4" t="b">
        <f t="shared" si="19"/>
        <v>1</v>
      </c>
      <c r="M108" s="4">
        <v>234</v>
      </c>
      <c r="N108" s="26">
        <f t="shared" si="30"/>
        <v>30</v>
      </c>
      <c r="O108" s="5">
        <v>30</v>
      </c>
      <c r="P108" s="26"/>
      <c r="Q108" s="5">
        <v>2500</v>
      </c>
      <c r="R108" s="5">
        <v>500</v>
      </c>
      <c r="S108" s="4" t="b">
        <f t="shared" si="20"/>
        <v>1</v>
      </c>
      <c r="T108" s="4" t="b">
        <f t="shared" si="21"/>
        <v>1</v>
      </c>
      <c r="U108" s="4" t="b">
        <f t="shared" si="22"/>
        <v>1</v>
      </c>
      <c r="V108" s="4" t="b">
        <f t="shared" si="23"/>
        <v>1</v>
      </c>
    </row>
    <row r="109" spans="1:22" ht="16.5" x14ac:dyDescent="0.2">
      <c r="A109" s="17"/>
      <c r="B109" s="18">
        <f t="shared" si="25"/>
        <v>105</v>
      </c>
      <c r="C109" s="24" t="s">
        <v>131</v>
      </c>
      <c r="D109" s="20">
        <v>236</v>
      </c>
      <c r="E109" s="21">
        <f>ROUND(D109/8,-0.3)</f>
        <v>30</v>
      </c>
      <c r="F109" s="21">
        <v>5000</v>
      </c>
      <c r="G109" s="21">
        <f t="shared" si="18"/>
        <v>1800</v>
      </c>
      <c r="H109" s="21">
        <v>500</v>
      </c>
      <c r="I109" s="21">
        <v>500</v>
      </c>
      <c r="J109" s="22">
        <f t="shared" si="29"/>
        <v>7800</v>
      </c>
      <c r="K109" s="4" t="s">
        <v>131</v>
      </c>
      <c r="L109" s="4" t="b">
        <f t="shared" si="19"/>
        <v>1</v>
      </c>
      <c r="M109" s="4">
        <v>236</v>
      </c>
      <c r="N109" s="5">
        <f t="shared" si="24"/>
        <v>30</v>
      </c>
      <c r="O109" s="5">
        <v>29.5</v>
      </c>
      <c r="Q109" s="5">
        <v>5000</v>
      </c>
      <c r="R109" s="5">
        <v>500</v>
      </c>
      <c r="S109" s="4" t="b">
        <f t="shared" si="20"/>
        <v>1</v>
      </c>
      <c r="T109" s="4" t="b">
        <f t="shared" si="21"/>
        <v>1</v>
      </c>
      <c r="U109" s="4" t="b">
        <f t="shared" si="22"/>
        <v>1</v>
      </c>
      <c r="V109" s="4" t="b">
        <f t="shared" si="23"/>
        <v>1</v>
      </c>
    </row>
    <row r="110" spans="1:22" ht="16.5" x14ac:dyDescent="0.2">
      <c r="A110" s="17"/>
      <c r="B110" s="18">
        <f t="shared" si="25"/>
        <v>106</v>
      </c>
      <c r="C110" s="24" t="s">
        <v>132</v>
      </c>
      <c r="D110" s="20">
        <v>234</v>
      </c>
      <c r="E110" s="21">
        <v>30</v>
      </c>
      <c r="F110" s="21">
        <v>5000</v>
      </c>
      <c r="G110" s="21">
        <f t="shared" si="18"/>
        <v>1800</v>
      </c>
      <c r="H110" s="21">
        <v>500</v>
      </c>
      <c r="I110" s="21">
        <v>500</v>
      </c>
      <c r="J110" s="22">
        <f t="shared" si="29"/>
        <v>7800</v>
      </c>
      <c r="K110" s="4" t="s">
        <v>132</v>
      </c>
      <c r="L110" s="4" t="b">
        <f t="shared" si="19"/>
        <v>1</v>
      </c>
      <c r="M110" s="4">
        <v>234</v>
      </c>
      <c r="N110" s="26">
        <f t="shared" si="30"/>
        <v>30</v>
      </c>
      <c r="O110" s="5">
        <v>30</v>
      </c>
      <c r="P110" s="26"/>
      <c r="Q110" s="5">
        <v>5000</v>
      </c>
      <c r="R110" s="5">
        <v>500</v>
      </c>
      <c r="S110" s="4" t="b">
        <f t="shared" si="20"/>
        <v>1</v>
      </c>
      <c r="T110" s="4" t="b">
        <f t="shared" si="21"/>
        <v>1</v>
      </c>
      <c r="U110" s="4" t="b">
        <f t="shared" si="22"/>
        <v>1</v>
      </c>
      <c r="V110" s="4" t="b">
        <f t="shared" si="23"/>
        <v>1</v>
      </c>
    </row>
    <row r="111" spans="1:22" ht="16.5" x14ac:dyDescent="0.2">
      <c r="A111" s="17"/>
      <c r="B111" s="18">
        <f t="shared" si="25"/>
        <v>107</v>
      </c>
      <c r="C111" s="24" t="s">
        <v>133</v>
      </c>
      <c r="D111" s="20">
        <v>236</v>
      </c>
      <c r="E111" s="21">
        <f>ROUND(D111/8,-0.3)</f>
        <v>30</v>
      </c>
      <c r="F111" s="21">
        <v>5000</v>
      </c>
      <c r="G111" s="21">
        <f t="shared" si="18"/>
        <v>1800</v>
      </c>
      <c r="H111" s="21">
        <v>500</v>
      </c>
      <c r="I111" s="21">
        <v>500</v>
      </c>
      <c r="J111" s="22">
        <f t="shared" si="29"/>
        <v>7800</v>
      </c>
      <c r="K111" s="4" t="s">
        <v>133</v>
      </c>
      <c r="L111" s="4" t="b">
        <f t="shared" si="19"/>
        <v>1</v>
      </c>
      <c r="M111" s="4">
        <v>236</v>
      </c>
      <c r="N111" s="5">
        <f t="shared" si="24"/>
        <v>30</v>
      </c>
      <c r="O111" s="5">
        <v>29.5</v>
      </c>
      <c r="Q111" s="5">
        <v>5000</v>
      </c>
      <c r="R111" s="5">
        <v>500</v>
      </c>
      <c r="S111" s="4" t="b">
        <f t="shared" si="20"/>
        <v>1</v>
      </c>
      <c r="T111" s="4" t="b">
        <f t="shared" si="21"/>
        <v>1</v>
      </c>
      <c r="U111" s="4" t="b">
        <f t="shared" si="22"/>
        <v>1</v>
      </c>
      <c r="V111" s="4" t="b">
        <f t="shared" si="23"/>
        <v>1</v>
      </c>
    </row>
    <row r="112" spans="1:22" ht="15.6" customHeight="1" x14ac:dyDescent="0.2">
      <c r="A112" s="17"/>
      <c r="B112" s="18">
        <f t="shared" si="25"/>
        <v>108</v>
      </c>
      <c r="C112" s="24" t="s">
        <v>134</v>
      </c>
      <c r="D112" s="20">
        <v>234</v>
      </c>
      <c r="E112" s="21">
        <v>30</v>
      </c>
      <c r="F112" s="21">
        <v>5000</v>
      </c>
      <c r="G112" s="21">
        <f t="shared" si="18"/>
        <v>1800</v>
      </c>
      <c r="H112" s="21">
        <v>500</v>
      </c>
      <c r="I112" s="21">
        <v>500</v>
      </c>
      <c r="J112" s="22">
        <f t="shared" si="29"/>
        <v>7800</v>
      </c>
      <c r="K112" s="4" t="s">
        <v>134</v>
      </c>
      <c r="L112" s="4" t="b">
        <f t="shared" si="19"/>
        <v>1</v>
      </c>
      <c r="M112" s="4">
        <v>234</v>
      </c>
      <c r="N112" s="26">
        <f t="shared" si="30"/>
        <v>30</v>
      </c>
      <c r="O112" s="5">
        <v>30</v>
      </c>
      <c r="P112" s="26"/>
      <c r="Q112" s="5">
        <v>5000</v>
      </c>
      <c r="R112" s="5">
        <v>500</v>
      </c>
      <c r="S112" s="4" t="b">
        <f t="shared" si="20"/>
        <v>1</v>
      </c>
      <c r="T112" s="4" t="b">
        <f t="shared" si="21"/>
        <v>1</v>
      </c>
      <c r="U112" s="4" t="b">
        <f t="shared" si="22"/>
        <v>1</v>
      </c>
      <c r="V112" s="4" t="b">
        <f t="shared" si="23"/>
        <v>1</v>
      </c>
    </row>
    <row r="113" spans="1:22" ht="16.5" x14ac:dyDescent="0.2">
      <c r="A113" s="17"/>
      <c r="B113" s="18">
        <f t="shared" si="25"/>
        <v>109</v>
      </c>
      <c r="C113" s="24" t="s">
        <v>135</v>
      </c>
      <c r="D113" s="20">
        <v>156</v>
      </c>
      <c r="E113" s="21">
        <f t="shared" ref="E113:E123" si="31">ROUND(D113/8,-0.3)</f>
        <v>20</v>
      </c>
      <c r="F113" s="21">
        <v>10000</v>
      </c>
      <c r="G113" s="21">
        <f t="shared" si="18"/>
        <v>1200</v>
      </c>
      <c r="H113" s="21">
        <v>500</v>
      </c>
      <c r="I113" s="21">
        <v>500</v>
      </c>
      <c r="J113" s="22">
        <f t="shared" si="29"/>
        <v>12200</v>
      </c>
      <c r="K113" s="4" t="s">
        <v>135</v>
      </c>
      <c r="L113" s="4" t="b">
        <f t="shared" si="19"/>
        <v>1</v>
      </c>
      <c r="M113" s="4">
        <v>156</v>
      </c>
      <c r="N113" s="5">
        <f t="shared" si="24"/>
        <v>20</v>
      </c>
      <c r="O113" s="5">
        <v>19.5</v>
      </c>
      <c r="Q113" s="5">
        <v>10000</v>
      </c>
      <c r="R113" s="5">
        <v>500</v>
      </c>
      <c r="S113" s="4" t="b">
        <f t="shared" si="20"/>
        <v>1</v>
      </c>
      <c r="T113" s="4" t="b">
        <f t="shared" si="21"/>
        <v>1</v>
      </c>
      <c r="U113" s="4" t="b">
        <f t="shared" si="22"/>
        <v>1</v>
      </c>
      <c r="V113" s="4" t="b">
        <f t="shared" si="23"/>
        <v>1</v>
      </c>
    </row>
    <row r="114" spans="1:22" ht="16.5" x14ac:dyDescent="0.2">
      <c r="A114" s="17"/>
      <c r="B114" s="18">
        <f t="shared" si="25"/>
        <v>110</v>
      </c>
      <c r="C114" s="24" t="s">
        <v>136</v>
      </c>
      <c r="D114" s="20">
        <v>268</v>
      </c>
      <c r="E114" s="21">
        <f t="shared" si="31"/>
        <v>34</v>
      </c>
      <c r="F114" s="21">
        <v>10000</v>
      </c>
      <c r="G114" s="21">
        <f t="shared" si="18"/>
        <v>2040</v>
      </c>
      <c r="H114" s="21">
        <v>500</v>
      </c>
      <c r="I114" s="21">
        <v>500</v>
      </c>
      <c r="J114" s="22">
        <f t="shared" si="29"/>
        <v>13040</v>
      </c>
      <c r="K114" s="4" t="s">
        <v>136</v>
      </c>
      <c r="L114" s="4" t="b">
        <f t="shared" si="19"/>
        <v>1</v>
      </c>
      <c r="M114" s="4">
        <v>268</v>
      </c>
      <c r="N114" s="5">
        <f t="shared" si="24"/>
        <v>34</v>
      </c>
      <c r="O114" s="5">
        <v>33.5</v>
      </c>
      <c r="Q114" s="5">
        <v>10000</v>
      </c>
      <c r="R114" s="5">
        <v>500</v>
      </c>
      <c r="S114" s="4" t="b">
        <f t="shared" si="20"/>
        <v>1</v>
      </c>
      <c r="T114" s="4" t="b">
        <f t="shared" si="21"/>
        <v>1</v>
      </c>
      <c r="U114" s="4" t="b">
        <f t="shared" si="22"/>
        <v>1</v>
      </c>
      <c r="V114" s="4" t="b">
        <f t="shared" si="23"/>
        <v>1</v>
      </c>
    </row>
    <row r="115" spans="1:22" ht="16.5" x14ac:dyDescent="0.2">
      <c r="A115" s="17"/>
      <c r="B115" s="18">
        <f t="shared" si="25"/>
        <v>111</v>
      </c>
      <c r="C115" s="24" t="s">
        <v>137</v>
      </c>
      <c r="D115" s="20">
        <v>148</v>
      </c>
      <c r="E115" s="21">
        <f t="shared" si="31"/>
        <v>19</v>
      </c>
      <c r="F115" s="21">
        <v>15000</v>
      </c>
      <c r="G115" s="21">
        <f t="shared" si="18"/>
        <v>1140</v>
      </c>
      <c r="H115" s="21">
        <v>500</v>
      </c>
      <c r="I115" s="21">
        <v>500</v>
      </c>
      <c r="J115" s="22">
        <f t="shared" si="29"/>
        <v>17140</v>
      </c>
      <c r="K115" s="4" t="s">
        <v>137</v>
      </c>
      <c r="L115" s="4" t="b">
        <f t="shared" si="19"/>
        <v>1</v>
      </c>
      <c r="M115" s="4">
        <v>148</v>
      </c>
      <c r="N115" s="5">
        <f t="shared" si="24"/>
        <v>19</v>
      </c>
      <c r="O115" s="5">
        <v>18.5</v>
      </c>
      <c r="Q115" s="5">
        <v>15000</v>
      </c>
      <c r="R115" s="5">
        <v>500</v>
      </c>
      <c r="S115" s="4" t="b">
        <f t="shared" si="20"/>
        <v>1</v>
      </c>
      <c r="T115" s="4" t="b">
        <f t="shared" si="21"/>
        <v>1</v>
      </c>
      <c r="U115" s="4" t="b">
        <f t="shared" si="22"/>
        <v>1</v>
      </c>
      <c r="V115" s="4" t="b">
        <f t="shared" si="23"/>
        <v>1</v>
      </c>
    </row>
    <row r="116" spans="1:22" ht="16.5" x14ac:dyDescent="0.2">
      <c r="A116" s="17"/>
      <c r="B116" s="18">
        <f t="shared" si="25"/>
        <v>112</v>
      </c>
      <c r="C116" s="24" t="s">
        <v>138</v>
      </c>
      <c r="D116" s="20">
        <v>268</v>
      </c>
      <c r="E116" s="21">
        <f t="shared" si="31"/>
        <v>34</v>
      </c>
      <c r="F116" s="21">
        <v>8000</v>
      </c>
      <c r="G116" s="21">
        <f t="shared" si="18"/>
        <v>2040</v>
      </c>
      <c r="H116" s="21">
        <v>500</v>
      </c>
      <c r="I116" s="21">
        <v>500</v>
      </c>
      <c r="J116" s="22">
        <f t="shared" si="29"/>
        <v>11040</v>
      </c>
      <c r="K116" s="4" t="s">
        <v>138</v>
      </c>
      <c r="L116" s="4" t="b">
        <f t="shared" si="19"/>
        <v>1</v>
      </c>
      <c r="M116" s="4">
        <v>268</v>
      </c>
      <c r="N116" s="5">
        <f t="shared" si="24"/>
        <v>34</v>
      </c>
      <c r="O116" s="5">
        <v>33.5</v>
      </c>
      <c r="Q116" s="5">
        <v>8000</v>
      </c>
      <c r="R116" s="5">
        <v>500</v>
      </c>
      <c r="S116" s="4" t="b">
        <f t="shared" si="20"/>
        <v>1</v>
      </c>
      <c r="T116" s="4" t="b">
        <f t="shared" si="21"/>
        <v>1</v>
      </c>
      <c r="U116" s="4" t="b">
        <f t="shared" si="22"/>
        <v>1</v>
      </c>
      <c r="V116" s="4" t="b">
        <f t="shared" si="23"/>
        <v>1</v>
      </c>
    </row>
    <row r="117" spans="1:22" ht="16.5" x14ac:dyDescent="0.2">
      <c r="A117" s="17"/>
      <c r="B117" s="18">
        <f t="shared" si="25"/>
        <v>113</v>
      </c>
      <c r="C117" s="24" t="s">
        <v>139</v>
      </c>
      <c r="D117" s="20">
        <v>268</v>
      </c>
      <c r="E117" s="21">
        <f t="shared" si="31"/>
        <v>34</v>
      </c>
      <c r="F117" s="21">
        <v>9000</v>
      </c>
      <c r="G117" s="21">
        <f t="shared" si="18"/>
        <v>2040</v>
      </c>
      <c r="H117" s="21">
        <v>500</v>
      </c>
      <c r="I117" s="21">
        <v>600</v>
      </c>
      <c r="J117" s="22">
        <f t="shared" si="29"/>
        <v>12140</v>
      </c>
      <c r="K117" s="4" t="s">
        <v>139</v>
      </c>
      <c r="L117" s="4" t="b">
        <f t="shared" si="19"/>
        <v>1</v>
      </c>
      <c r="M117" s="4">
        <v>268</v>
      </c>
      <c r="N117" s="5">
        <f t="shared" si="24"/>
        <v>34</v>
      </c>
      <c r="O117" s="5">
        <v>33.5</v>
      </c>
      <c r="Q117" s="5">
        <v>9000</v>
      </c>
      <c r="R117" s="5">
        <v>600</v>
      </c>
      <c r="S117" s="4" t="b">
        <f t="shared" si="20"/>
        <v>1</v>
      </c>
      <c r="T117" s="4" t="b">
        <f t="shared" si="21"/>
        <v>1</v>
      </c>
      <c r="U117" s="4" t="b">
        <f t="shared" si="22"/>
        <v>1</v>
      </c>
      <c r="V117" s="4" t="b">
        <f t="shared" si="23"/>
        <v>1</v>
      </c>
    </row>
    <row r="118" spans="1:22" ht="16.5" x14ac:dyDescent="0.2">
      <c r="A118" s="17"/>
      <c r="B118" s="18">
        <f t="shared" si="25"/>
        <v>114</v>
      </c>
      <c r="C118" s="24" t="s">
        <v>140</v>
      </c>
      <c r="D118" s="20">
        <v>148</v>
      </c>
      <c r="E118" s="21">
        <f t="shared" si="31"/>
        <v>19</v>
      </c>
      <c r="F118" s="21">
        <v>15000</v>
      </c>
      <c r="G118" s="21">
        <f t="shared" si="18"/>
        <v>1140</v>
      </c>
      <c r="H118" s="21">
        <v>500</v>
      </c>
      <c r="I118" s="21">
        <v>500</v>
      </c>
      <c r="J118" s="22">
        <f t="shared" si="29"/>
        <v>17140</v>
      </c>
      <c r="K118" s="4" t="s">
        <v>140</v>
      </c>
      <c r="L118" s="4" t="b">
        <f t="shared" si="19"/>
        <v>1</v>
      </c>
      <c r="M118" s="4">
        <v>148</v>
      </c>
      <c r="N118" s="5">
        <f t="shared" si="24"/>
        <v>19</v>
      </c>
      <c r="O118" s="5">
        <v>18.5</v>
      </c>
      <c r="Q118" s="5">
        <v>15000</v>
      </c>
      <c r="R118" s="5">
        <v>500</v>
      </c>
      <c r="S118" s="4" t="b">
        <f t="shared" si="20"/>
        <v>1</v>
      </c>
      <c r="T118" s="4" t="b">
        <f t="shared" si="21"/>
        <v>1</v>
      </c>
      <c r="U118" s="4" t="b">
        <f t="shared" si="22"/>
        <v>1</v>
      </c>
      <c r="V118" s="4" t="b">
        <f t="shared" si="23"/>
        <v>1</v>
      </c>
    </row>
    <row r="119" spans="1:22" ht="33" x14ac:dyDescent="0.2">
      <c r="A119" s="17"/>
      <c r="B119" s="18">
        <f t="shared" si="25"/>
        <v>115</v>
      </c>
      <c r="C119" s="24" t="s">
        <v>141</v>
      </c>
      <c r="D119" s="20">
        <v>268</v>
      </c>
      <c r="E119" s="21">
        <f t="shared" si="31"/>
        <v>34</v>
      </c>
      <c r="F119" s="21">
        <v>10000</v>
      </c>
      <c r="G119" s="21">
        <f t="shared" si="18"/>
        <v>2040</v>
      </c>
      <c r="H119" s="21">
        <v>500</v>
      </c>
      <c r="I119" s="21">
        <v>700</v>
      </c>
      <c r="J119" s="22">
        <f t="shared" si="29"/>
        <v>13240</v>
      </c>
      <c r="K119" s="4" t="s">
        <v>141</v>
      </c>
      <c r="L119" s="4" t="b">
        <f t="shared" si="19"/>
        <v>1</v>
      </c>
      <c r="M119" s="4">
        <v>268</v>
      </c>
      <c r="N119" s="5">
        <f t="shared" si="24"/>
        <v>34</v>
      </c>
      <c r="O119" s="5">
        <v>33.5</v>
      </c>
      <c r="Q119" s="5">
        <v>10000</v>
      </c>
      <c r="R119" s="5">
        <v>700</v>
      </c>
      <c r="S119" s="4" t="b">
        <f t="shared" si="20"/>
        <v>1</v>
      </c>
      <c r="T119" s="4" t="b">
        <f t="shared" si="21"/>
        <v>1</v>
      </c>
      <c r="U119" s="4" t="b">
        <f t="shared" si="22"/>
        <v>1</v>
      </c>
      <c r="V119" s="4" t="b">
        <f t="shared" si="23"/>
        <v>1</v>
      </c>
    </row>
    <row r="120" spans="1:22" ht="33" x14ac:dyDescent="0.2">
      <c r="A120" s="17"/>
      <c r="B120" s="18">
        <f t="shared" si="25"/>
        <v>116</v>
      </c>
      <c r="C120" s="24" t="s">
        <v>142</v>
      </c>
      <c r="D120" s="20">
        <v>294</v>
      </c>
      <c r="E120" s="21">
        <f t="shared" si="31"/>
        <v>37</v>
      </c>
      <c r="F120" s="21">
        <v>10000</v>
      </c>
      <c r="G120" s="21">
        <f t="shared" si="18"/>
        <v>2220</v>
      </c>
      <c r="H120" s="21">
        <v>500</v>
      </c>
      <c r="I120" s="21">
        <v>500</v>
      </c>
      <c r="J120" s="22">
        <f t="shared" si="29"/>
        <v>13220</v>
      </c>
      <c r="K120" s="4" t="s">
        <v>142</v>
      </c>
      <c r="L120" s="4" t="b">
        <f t="shared" si="19"/>
        <v>1</v>
      </c>
      <c r="M120" s="4">
        <v>294</v>
      </c>
      <c r="N120" s="5">
        <f t="shared" si="24"/>
        <v>37</v>
      </c>
      <c r="O120" s="5">
        <v>36.75</v>
      </c>
      <c r="Q120" s="5">
        <v>10000</v>
      </c>
      <c r="R120" s="5">
        <v>500</v>
      </c>
      <c r="S120" s="4" t="b">
        <f t="shared" si="20"/>
        <v>1</v>
      </c>
      <c r="T120" s="4" t="b">
        <f t="shared" si="21"/>
        <v>1</v>
      </c>
      <c r="U120" s="4" t="b">
        <f t="shared" si="22"/>
        <v>1</v>
      </c>
      <c r="V120" s="4" t="b">
        <f t="shared" si="23"/>
        <v>1</v>
      </c>
    </row>
    <row r="121" spans="1:22" ht="16.5" x14ac:dyDescent="0.2">
      <c r="A121" s="17"/>
      <c r="B121" s="18">
        <f t="shared" si="25"/>
        <v>117</v>
      </c>
      <c r="C121" s="24" t="s">
        <v>143</v>
      </c>
      <c r="D121" s="20">
        <v>156</v>
      </c>
      <c r="E121" s="21">
        <f t="shared" si="31"/>
        <v>20</v>
      </c>
      <c r="F121" s="21">
        <v>8000</v>
      </c>
      <c r="G121" s="21">
        <f t="shared" si="18"/>
        <v>1200</v>
      </c>
      <c r="H121" s="21">
        <v>500</v>
      </c>
      <c r="I121" s="21">
        <v>500</v>
      </c>
      <c r="J121" s="22">
        <f t="shared" si="29"/>
        <v>10200</v>
      </c>
      <c r="K121" s="4" t="s">
        <v>143</v>
      </c>
      <c r="L121" s="4" t="b">
        <f t="shared" si="19"/>
        <v>1</v>
      </c>
      <c r="M121" s="4">
        <v>156</v>
      </c>
      <c r="N121" s="5">
        <f t="shared" si="24"/>
        <v>20</v>
      </c>
      <c r="O121" s="5">
        <v>19.5</v>
      </c>
      <c r="Q121" s="5">
        <v>8000</v>
      </c>
      <c r="R121" s="5">
        <v>500</v>
      </c>
      <c r="S121" s="4" t="b">
        <f t="shared" si="20"/>
        <v>1</v>
      </c>
      <c r="T121" s="4" t="b">
        <f t="shared" si="21"/>
        <v>1</v>
      </c>
      <c r="U121" s="4" t="b">
        <f t="shared" si="22"/>
        <v>1</v>
      </c>
      <c r="V121" s="4" t="b">
        <f t="shared" si="23"/>
        <v>1</v>
      </c>
    </row>
    <row r="122" spans="1:22" ht="16.5" x14ac:dyDescent="0.2">
      <c r="A122" s="17"/>
      <c r="B122" s="18">
        <f t="shared" si="25"/>
        <v>118</v>
      </c>
      <c r="C122" s="24" t="s">
        <v>144</v>
      </c>
      <c r="D122" s="20">
        <v>312</v>
      </c>
      <c r="E122" s="21">
        <f t="shared" si="31"/>
        <v>39</v>
      </c>
      <c r="F122" s="21">
        <v>8000</v>
      </c>
      <c r="G122" s="21">
        <f t="shared" si="18"/>
        <v>2340</v>
      </c>
      <c r="H122" s="21">
        <v>500</v>
      </c>
      <c r="I122" s="21">
        <v>600</v>
      </c>
      <c r="J122" s="22">
        <f t="shared" si="29"/>
        <v>11440</v>
      </c>
      <c r="K122" s="4" t="s">
        <v>144</v>
      </c>
      <c r="L122" s="4" t="b">
        <f t="shared" si="19"/>
        <v>1</v>
      </c>
      <c r="M122" s="4">
        <v>312</v>
      </c>
      <c r="N122" s="5">
        <f t="shared" si="24"/>
        <v>39</v>
      </c>
      <c r="O122" s="5">
        <v>39</v>
      </c>
      <c r="Q122" s="5">
        <v>8000</v>
      </c>
      <c r="R122" s="5">
        <v>600</v>
      </c>
      <c r="S122" s="4" t="b">
        <f t="shared" si="20"/>
        <v>1</v>
      </c>
      <c r="T122" s="4" t="b">
        <f t="shared" si="21"/>
        <v>1</v>
      </c>
      <c r="U122" s="4" t="b">
        <f t="shared" si="22"/>
        <v>1</v>
      </c>
      <c r="V122" s="4" t="b">
        <f t="shared" si="23"/>
        <v>1</v>
      </c>
    </row>
    <row r="123" spans="1:22" ht="16.5" x14ac:dyDescent="0.2">
      <c r="A123" s="17"/>
      <c r="B123" s="18">
        <f t="shared" si="25"/>
        <v>119</v>
      </c>
      <c r="C123" s="24" t="s">
        <v>145</v>
      </c>
      <c r="D123" s="20">
        <v>374</v>
      </c>
      <c r="E123" s="21">
        <f t="shared" si="31"/>
        <v>47</v>
      </c>
      <c r="F123" s="21">
        <v>7000</v>
      </c>
      <c r="G123" s="21">
        <f t="shared" si="18"/>
        <v>2820</v>
      </c>
      <c r="H123" s="21">
        <v>500</v>
      </c>
      <c r="I123" s="21">
        <v>500</v>
      </c>
      <c r="J123" s="22">
        <f t="shared" si="29"/>
        <v>10820</v>
      </c>
      <c r="K123" s="4" t="s">
        <v>145</v>
      </c>
      <c r="L123" s="4" t="b">
        <f t="shared" si="19"/>
        <v>1</v>
      </c>
      <c r="M123" s="4">
        <v>374</v>
      </c>
      <c r="N123" s="5">
        <f t="shared" si="24"/>
        <v>47</v>
      </c>
      <c r="O123" s="5">
        <v>46.75</v>
      </c>
      <c r="Q123" s="5">
        <v>7000</v>
      </c>
      <c r="R123" s="5">
        <v>500</v>
      </c>
      <c r="S123" s="4" t="b">
        <f t="shared" si="20"/>
        <v>1</v>
      </c>
      <c r="T123" s="4" t="b">
        <f t="shared" si="21"/>
        <v>1</v>
      </c>
      <c r="U123" s="4" t="b">
        <f t="shared" si="22"/>
        <v>1</v>
      </c>
      <c r="V123" s="4" t="b">
        <f t="shared" si="23"/>
        <v>1</v>
      </c>
    </row>
    <row r="124" spans="1:22" ht="16.5" customHeight="1" x14ac:dyDescent="0.2">
      <c r="A124" s="17"/>
      <c r="B124" s="18">
        <f t="shared" si="25"/>
        <v>120</v>
      </c>
      <c r="C124" s="24" t="s">
        <v>146</v>
      </c>
      <c r="D124" s="20">
        <v>337</v>
      </c>
      <c r="E124" s="21">
        <v>43</v>
      </c>
      <c r="F124" s="21">
        <v>7000</v>
      </c>
      <c r="G124" s="21">
        <f t="shared" si="18"/>
        <v>2580</v>
      </c>
      <c r="H124" s="21">
        <v>500</v>
      </c>
      <c r="I124" s="21">
        <v>600</v>
      </c>
      <c r="J124" s="22">
        <f t="shared" si="29"/>
        <v>10680</v>
      </c>
      <c r="K124" s="4" t="s">
        <v>146</v>
      </c>
      <c r="L124" s="4" t="b">
        <f t="shared" si="19"/>
        <v>1</v>
      </c>
      <c r="M124" s="4">
        <v>337</v>
      </c>
      <c r="N124" s="26">
        <f t="shared" ref="N124:N126" si="32">ROUND(M124/8,-0.3)+1</f>
        <v>43</v>
      </c>
      <c r="O124" s="5">
        <v>43</v>
      </c>
      <c r="P124" s="26"/>
      <c r="Q124" s="5">
        <v>7000</v>
      </c>
      <c r="R124" s="5">
        <v>600</v>
      </c>
      <c r="S124" s="4" t="b">
        <f t="shared" si="20"/>
        <v>1</v>
      </c>
      <c r="T124" s="4" t="b">
        <f t="shared" si="21"/>
        <v>1</v>
      </c>
      <c r="U124" s="4" t="b">
        <f t="shared" si="22"/>
        <v>1</v>
      </c>
      <c r="V124" s="4" t="b">
        <f t="shared" si="23"/>
        <v>1</v>
      </c>
    </row>
    <row r="125" spans="1:22" ht="16.5" x14ac:dyDescent="0.2">
      <c r="A125" s="17"/>
      <c r="B125" s="18">
        <f t="shared" si="25"/>
        <v>121</v>
      </c>
      <c r="C125" s="24" t="s">
        <v>147</v>
      </c>
      <c r="D125" s="20">
        <v>342</v>
      </c>
      <c r="E125" s="21">
        <f>ROUND(D125/8,-0.3)</f>
        <v>43</v>
      </c>
      <c r="F125" s="21">
        <v>7000</v>
      </c>
      <c r="G125" s="21">
        <f t="shared" si="18"/>
        <v>2580</v>
      </c>
      <c r="H125" s="21">
        <v>500</v>
      </c>
      <c r="I125" s="21">
        <v>500</v>
      </c>
      <c r="J125" s="22">
        <f t="shared" si="29"/>
        <v>10580</v>
      </c>
      <c r="K125" s="4" t="s">
        <v>147</v>
      </c>
      <c r="L125" s="4" t="b">
        <f t="shared" si="19"/>
        <v>1</v>
      </c>
      <c r="M125" s="4">
        <v>342</v>
      </c>
      <c r="N125" s="5">
        <f t="shared" si="24"/>
        <v>43</v>
      </c>
      <c r="O125" s="5">
        <v>42.75</v>
      </c>
      <c r="Q125" s="5">
        <v>7000</v>
      </c>
      <c r="R125" s="5">
        <v>500</v>
      </c>
      <c r="S125" s="4" t="b">
        <f t="shared" si="20"/>
        <v>1</v>
      </c>
      <c r="T125" s="4" t="b">
        <f t="shared" si="21"/>
        <v>1</v>
      </c>
      <c r="U125" s="4" t="b">
        <f t="shared" si="22"/>
        <v>1</v>
      </c>
      <c r="V125" s="4" t="b">
        <f t="shared" si="23"/>
        <v>1</v>
      </c>
    </row>
    <row r="126" spans="1:22" ht="16.5" x14ac:dyDescent="0.2">
      <c r="A126" s="17"/>
      <c r="B126" s="18">
        <f t="shared" si="25"/>
        <v>122</v>
      </c>
      <c r="C126" s="24" t="s">
        <v>148</v>
      </c>
      <c r="D126" s="20">
        <v>218</v>
      </c>
      <c r="E126" s="21">
        <v>28</v>
      </c>
      <c r="F126" s="21">
        <v>3500</v>
      </c>
      <c r="G126" s="21">
        <f t="shared" si="18"/>
        <v>1680</v>
      </c>
      <c r="H126" s="21">
        <v>500</v>
      </c>
      <c r="I126" s="21">
        <v>500</v>
      </c>
      <c r="J126" s="22">
        <f t="shared" si="29"/>
        <v>6180</v>
      </c>
      <c r="K126" s="4" t="s">
        <v>148</v>
      </c>
      <c r="L126" s="4" t="b">
        <f t="shared" si="19"/>
        <v>1</v>
      </c>
      <c r="M126" s="4">
        <v>218</v>
      </c>
      <c r="N126" s="26">
        <f t="shared" si="32"/>
        <v>28</v>
      </c>
      <c r="O126" s="5">
        <v>28</v>
      </c>
      <c r="P126" s="26"/>
      <c r="Q126" s="5">
        <v>3500</v>
      </c>
      <c r="R126" s="5">
        <v>500</v>
      </c>
      <c r="S126" s="4" t="b">
        <f t="shared" si="20"/>
        <v>1</v>
      </c>
      <c r="T126" s="4" t="b">
        <f t="shared" si="21"/>
        <v>1</v>
      </c>
      <c r="U126" s="4" t="b">
        <f t="shared" si="22"/>
        <v>1</v>
      </c>
      <c r="V126" s="4" t="b">
        <f t="shared" si="23"/>
        <v>1</v>
      </c>
    </row>
    <row r="127" spans="1:22" ht="16.5" x14ac:dyDescent="0.2">
      <c r="A127" s="17"/>
      <c r="B127" s="18">
        <f t="shared" si="25"/>
        <v>123</v>
      </c>
      <c r="C127" s="24" t="s">
        <v>149</v>
      </c>
      <c r="D127" s="20">
        <v>358</v>
      </c>
      <c r="E127" s="21">
        <f t="shared" ref="E127:E133" si="33">ROUND(D127/8,-0.3)</f>
        <v>45</v>
      </c>
      <c r="F127" s="21">
        <v>7000</v>
      </c>
      <c r="G127" s="21">
        <f t="shared" si="18"/>
        <v>2700</v>
      </c>
      <c r="H127" s="21">
        <v>500</v>
      </c>
      <c r="I127" s="21">
        <v>500</v>
      </c>
      <c r="J127" s="22">
        <f t="shared" si="29"/>
        <v>10700</v>
      </c>
      <c r="K127" s="4" t="s">
        <v>149</v>
      </c>
      <c r="L127" s="4" t="b">
        <f t="shared" si="19"/>
        <v>1</v>
      </c>
      <c r="M127" s="4">
        <v>358</v>
      </c>
      <c r="N127" s="5">
        <f t="shared" si="24"/>
        <v>45</v>
      </c>
      <c r="O127" s="5">
        <v>44.75</v>
      </c>
      <c r="Q127" s="5">
        <v>7000</v>
      </c>
      <c r="R127" s="5">
        <v>500</v>
      </c>
      <c r="S127" s="4" t="b">
        <f t="shared" si="20"/>
        <v>1</v>
      </c>
      <c r="T127" s="4" t="b">
        <f t="shared" si="21"/>
        <v>1</v>
      </c>
      <c r="U127" s="4" t="b">
        <f t="shared" si="22"/>
        <v>1</v>
      </c>
      <c r="V127" s="4" t="b">
        <f t="shared" si="23"/>
        <v>1</v>
      </c>
    </row>
    <row r="128" spans="1:22" ht="16.5" x14ac:dyDescent="0.2">
      <c r="A128" s="17"/>
      <c r="B128" s="18">
        <f t="shared" si="25"/>
        <v>124</v>
      </c>
      <c r="C128" s="24" t="s">
        <v>150</v>
      </c>
      <c r="D128" s="20">
        <v>294</v>
      </c>
      <c r="E128" s="21">
        <f t="shared" si="33"/>
        <v>37</v>
      </c>
      <c r="F128" s="21">
        <v>7000</v>
      </c>
      <c r="G128" s="21">
        <f t="shared" si="18"/>
        <v>2220</v>
      </c>
      <c r="H128" s="21">
        <v>500</v>
      </c>
      <c r="I128" s="21">
        <v>500</v>
      </c>
      <c r="J128" s="22">
        <f t="shared" si="29"/>
        <v>10220</v>
      </c>
      <c r="K128" s="4" t="s">
        <v>150</v>
      </c>
      <c r="L128" s="4" t="b">
        <f t="shared" si="19"/>
        <v>1</v>
      </c>
      <c r="M128" s="4">
        <v>294</v>
      </c>
      <c r="N128" s="5">
        <f t="shared" si="24"/>
        <v>37</v>
      </c>
      <c r="O128" s="5">
        <v>36.75</v>
      </c>
      <c r="Q128" s="5">
        <v>7000</v>
      </c>
      <c r="R128" s="5">
        <v>500</v>
      </c>
      <c r="S128" s="4" t="b">
        <f t="shared" si="20"/>
        <v>1</v>
      </c>
      <c r="T128" s="4" t="b">
        <f t="shared" si="21"/>
        <v>1</v>
      </c>
      <c r="U128" s="4" t="b">
        <f t="shared" si="22"/>
        <v>1</v>
      </c>
      <c r="V128" s="4" t="b">
        <f t="shared" si="23"/>
        <v>1</v>
      </c>
    </row>
    <row r="129" spans="1:22" ht="33" x14ac:dyDescent="0.2">
      <c r="A129" s="17"/>
      <c r="B129" s="18">
        <f t="shared" si="25"/>
        <v>125</v>
      </c>
      <c r="C129" s="24" t="s">
        <v>151</v>
      </c>
      <c r="D129" s="20">
        <v>268</v>
      </c>
      <c r="E129" s="21">
        <f t="shared" si="33"/>
        <v>34</v>
      </c>
      <c r="F129" s="21">
        <v>10000</v>
      </c>
      <c r="G129" s="21">
        <f t="shared" si="18"/>
        <v>2040</v>
      </c>
      <c r="H129" s="21">
        <v>500</v>
      </c>
      <c r="I129" s="21">
        <v>500</v>
      </c>
      <c r="J129" s="22">
        <f t="shared" si="29"/>
        <v>13040</v>
      </c>
      <c r="K129" s="4" t="s">
        <v>151</v>
      </c>
      <c r="L129" s="4" t="b">
        <f t="shared" si="19"/>
        <v>1</v>
      </c>
      <c r="M129" s="4">
        <v>268</v>
      </c>
      <c r="N129" s="5">
        <f t="shared" si="24"/>
        <v>34</v>
      </c>
      <c r="O129" s="5">
        <v>33.5</v>
      </c>
      <c r="Q129" s="5">
        <v>10000</v>
      </c>
      <c r="R129" s="5">
        <v>500</v>
      </c>
      <c r="S129" s="4" t="b">
        <f t="shared" si="20"/>
        <v>1</v>
      </c>
      <c r="T129" s="4" t="b">
        <f t="shared" si="21"/>
        <v>1</v>
      </c>
      <c r="U129" s="4" t="b">
        <f t="shared" si="22"/>
        <v>1</v>
      </c>
      <c r="V129" s="4" t="b">
        <f t="shared" si="23"/>
        <v>1</v>
      </c>
    </row>
    <row r="130" spans="1:22" ht="33" x14ac:dyDescent="0.2">
      <c r="A130" s="17"/>
      <c r="B130" s="18">
        <f t="shared" si="25"/>
        <v>126</v>
      </c>
      <c r="C130" s="24" t="s">
        <v>152</v>
      </c>
      <c r="D130" s="20">
        <v>268</v>
      </c>
      <c r="E130" s="21">
        <f t="shared" si="33"/>
        <v>34</v>
      </c>
      <c r="F130" s="21">
        <v>10000</v>
      </c>
      <c r="G130" s="21">
        <f t="shared" si="18"/>
        <v>2040</v>
      </c>
      <c r="H130" s="21">
        <v>500</v>
      </c>
      <c r="I130" s="21">
        <v>600</v>
      </c>
      <c r="J130" s="22">
        <f t="shared" si="29"/>
        <v>13140</v>
      </c>
      <c r="K130" s="4" t="s">
        <v>152</v>
      </c>
      <c r="L130" s="4" t="b">
        <f t="shared" si="19"/>
        <v>1</v>
      </c>
      <c r="M130" s="4">
        <v>268</v>
      </c>
      <c r="N130" s="5">
        <f t="shared" si="24"/>
        <v>34</v>
      </c>
      <c r="O130" s="5">
        <v>33.5</v>
      </c>
      <c r="Q130" s="5">
        <v>10000</v>
      </c>
      <c r="R130" s="5">
        <v>600</v>
      </c>
      <c r="S130" s="4" t="b">
        <f t="shared" si="20"/>
        <v>1</v>
      </c>
      <c r="T130" s="4" t="b">
        <f t="shared" si="21"/>
        <v>1</v>
      </c>
      <c r="U130" s="4" t="b">
        <f t="shared" si="22"/>
        <v>1</v>
      </c>
      <c r="V130" s="4" t="b">
        <f t="shared" si="23"/>
        <v>1</v>
      </c>
    </row>
    <row r="131" spans="1:22" ht="33" x14ac:dyDescent="0.2">
      <c r="A131" s="17"/>
      <c r="B131" s="18">
        <f t="shared" si="25"/>
        <v>127</v>
      </c>
      <c r="C131" s="24" t="s">
        <v>153</v>
      </c>
      <c r="D131" s="20">
        <v>120</v>
      </c>
      <c r="E131" s="21">
        <f t="shared" si="33"/>
        <v>15</v>
      </c>
      <c r="F131" s="21">
        <v>15000</v>
      </c>
      <c r="G131" s="21">
        <f t="shared" si="18"/>
        <v>900</v>
      </c>
      <c r="H131" s="21">
        <v>500</v>
      </c>
      <c r="I131" s="21">
        <v>700</v>
      </c>
      <c r="J131" s="22">
        <f t="shared" si="29"/>
        <v>17100</v>
      </c>
      <c r="K131" s="4" t="s">
        <v>153</v>
      </c>
      <c r="L131" s="4" t="b">
        <f t="shared" si="19"/>
        <v>1</v>
      </c>
      <c r="M131" s="4">
        <v>120</v>
      </c>
      <c r="N131" s="5">
        <f t="shared" si="24"/>
        <v>15</v>
      </c>
      <c r="O131" s="5">
        <v>15</v>
      </c>
      <c r="Q131" s="5">
        <v>15000</v>
      </c>
      <c r="R131" s="5">
        <v>700</v>
      </c>
      <c r="S131" s="4" t="b">
        <f t="shared" si="20"/>
        <v>1</v>
      </c>
      <c r="T131" s="4" t="b">
        <f t="shared" si="21"/>
        <v>1</v>
      </c>
      <c r="U131" s="4" t="b">
        <f t="shared" si="22"/>
        <v>1</v>
      </c>
      <c r="V131" s="4" t="b">
        <f t="shared" si="23"/>
        <v>1</v>
      </c>
    </row>
    <row r="132" spans="1:22" ht="33" x14ac:dyDescent="0.2">
      <c r="A132" s="17"/>
      <c r="B132" s="18">
        <f t="shared" si="25"/>
        <v>128</v>
      </c>
      <c r="C132" s="24" t="s">
        <v>154</v>
      </c>
      <c r="D132" s="20">
        <v>168</v>
      </c>
      <c r="E132" s="21">
        <f t="shared" si="33"/>
        <v>21</v>
      </c>
      <c r="F132" s="21">
        <v>15000</v>
      </c>
      <c r="G132" s="21">
        <f t="shared" si="18"/>
        <v>1260</v>
      </c>
      <c r="H132" s="21">
        <v>500</v>
      </c>
      <c r="I132" s="21">
        <v>700</v>
      </c>
      <c r="J132" s="22">
        <f t="shared" si="29"/>
        <v>17460</v>
      </c>
      <c r="K132" s="4" t="s">
        <v>154</v>
      </c>
      <c r="L132" s="4" t="b">
        <f t="shared" si="19"/>
        <v>1</v>
      </c>
      <c r="M132" s="4">
        <v>168</v>
      </c>
      <c r="N132" s="5">
        <f t="shared" si="24"/>
        <v>21</v>
      </c>
      <c r="O132" s="5">
        <v>21</v>
      </c>
      <c r="Q132" s="5">
        <v>15000</v>
      </c>
      <c r="R132" s="5">
        <v>700</v>
      </c>
      <c r="S132" s="4" t="b">
        <f t="shared" si="20"/>
        <v>1</v>
      </c>
      <c r="T132" s="4" t="b">
        <f t="shared" si="21"/>
        <v>1</v>
      </c>
      <c r="U132" s="4" t="b">
        <f t="shared" si="22"/>
        <v>1</v>
      </c>
      <c r="V132" s="4" t="b">
        <f t="shared" si="23"/>
        <v>1</v>
      </c>
    </row>
    <row r="133" spans="1:22" ht="16.5" x14ac:dyDescent="0.2">
      <c r="A133" s="17"/>
      <c r="B133" s="18">
        <f t="shared" si="25"/>
        <v>129</v>
      </c>
      <c r="C133" s="24" t="s">
        <v>155</v>
      </c>
      <c r="D133" s="20">
        <v>124</v>
      </c>
      <c r="E133" s="21">
        <f t="shared" si="33"/>
        <v>16</v>
      </c>
      <c r="F133" s="21">
        <v>10000</v>
      </c>
      <c r="G133" s="21">
        <f t="shared" ref="G133:G178" si="34">ROUND(60*E133,-0.3)</f>
        <v>960</v>
      </c>
      <c r="H133" s="21">
        <v>500</v>
      </c>
      <c r="I133" s="21">
        <v>500</v>
      </c>
      <c r="J133" s="22">
        <f t="shared" si="29"/>
        <v>11960</v>
      </c>
      <c r="K133" s="4" t="s">
        <v>155</v>
      </c>
      <c r="L133" s="4" t="b">
        <f t="shared" si="19"/>
        <v>1</v>
      </c>
      <c r="M133" s="4">
        <v>124</v>
      </c>
      <c r="N133" s="5">
        <f t="shared" si="24"/>
        <v>16</v>
      </c>
      <c r="O133" s="5">
        <v>15.5</v>
      </c>
      <c r="Q133" s="5">
        <v>10000</v>
      </c>
      <c r="R133" s="5">
        <v>500</v>
      </c>
      <c r="S133" s="4" t="b">
        <f t="shared" si="20"/>
        <v>1</v>
      </c>
      <c r="T133" s="4" t="b">
        <f t="shared" si="21"/>
        <v>1</v>
      </c>
      <c r="U133" s="4" t="b">
        <f t="shared" si="22"/>
        <v>1</v>
      </c>
      <c r="V133" s="4" t="b">
        <f t="shared" si="23"/>
        <v>1</v>
      </c>
    </row>
    <row r="134" spans="1:22" ht="16.5" x14ac:dyDescent="0.2">
      <c r="A134" s="17"/>
      <c r="B134" s="18">
        <f t="shared" si="25"/>
        <v>130</v>
      </c>
      <c r="C134" s="24" t="s">
        <v>156</v>
      </c>
      <c r="D134" s="20">
        <v>194</v>
      </c>
      <c r="E134" s="21">
        <v>25</v>
      </c>
      <c r="F134" s="21">
        <v>10000</v>
      </c>
      <c r="G134" s="21">
        <f t="shared" si="34"/>
        <v>1500</v>
      </c>
      <c r="H134" s="21">
        <v>500</v>
      </c>
      <c r="I134" s="21">
        <v>600</v>
      </c>
      <c r="J134" s="22">
        <f t="shared" si="29"/>
        <v>12600</v>
      </c>
      <c r="K134" s="4" t="s">
        <v>156</v>
      </c>
      <c r="L134" s="4" t="b">
        <f t="shared" ref="L134:L199" si="35">K134=C134</f>
        <v>1</v>
      </c>
      <c r="M134" s="4">
        <v>194</v>
      </c>
      <c r="N134" s="26">
        <f t="shared" ref="N134" si="36">ROUND(M134/8,-0.3)+1</f>
        <v>25</v>
      </c>
      <c r="O134" s="5">
        <v>25</v>
      </c>
      <c r="P134" s="26"/>
      <c r="Q134" s="5">
        <v>10000</v>
      </c>
      <c r="R134" s="5">
        <v>600</v>
      </c>
      <c r="S134" s="4" t="b">
        <f t="shared" ref="S134:S178" si="37">M134=D134</f>
        <v>1</v>
      </c>
      <c r="T134" s="4" t="b">
        <f t="shared" ref="T134:T178" si="38">E134=N134</f>
        <v>1</v>
      </c>
      <c r="U134" s="4" t="b">
        <f t="shared" ref="U134:U197" si="39">R134=I134</f>
        <v>1</v>
      </c>
      <c r="V134" s="4" t="b">
        <f t="shared" ref="V134:V197" si="40">Q134=F134</f>
        <v>1</v>
      </c>
    </row>
    <row r="135" spans="1:22" ht="16.5" x14ac:dyDescent="0.2">
      <c r="A135" s="17"/>
      <c r="B135" s="18">
        <f t="shared" si="25"/>
        <v>131</v>
      </c>
      <c r="C135" s="24" t="s">
        <v>157</v>
      </c>
      <c r="D135" s="20">
        <v>598</v>
      </c>
      <c r="E135" s="21">
        <f>ROUND(D135/8,-0.3)</f>
        <v>75</v>
      </c>
      <c r="F135" s="21">
        <v>9000</v>
      </c>
      <c r="G135" s="21">
        <f t="shared" si="34"/>
        <v>4500</v>
      </c>
      <c r="H135" s="21">
        <v>500</v>
      </c>
      <c r="I135" s="21">
        <v>500</v>
      </c>
      <c r="J135" s="22">
        <f t="shared" si="29"/>
        <v>14500</v>
      </c>
      <c r="K135" s="4" t="s">
        <v>157</v>
      </c>
      <c r="L135" s="4" t="b">
        <f t="shared" si="35"/>
        <v>1</v>
      </c>
      <c r="M135" s="4">
        <v>598</v>
      </c>
      <c r="N135" s="5">
        <f t="shared" ref="N135:N145" si="41">ROUND(M135/8,-0.3)</f>
        <v>75</v>
      </c>
      <c r="O135" s="5">
        <v>74.75</v>
      </c>
      <c r="Q135" s="5">
        <v>9000</v>
      </c>
      <c r="R135" s="5">
        <v>500</v>
      </c>
      <c r="S135" s="4" t="b">
        <f t="shared" si="37"/>
        <v>1</v>
      </c>
      <c r="T135" s="4" t="b">
        <f t="shared" si="38"/>
        <v>1</v>
      </c>
      <c r="U135" s="4" t="b">
        <f t="shared" si="39"/>
        <v>1</v>
      </c>
      <c r="V135" s="4" t="b">
        <f t="shared" si="40"/>
        <v>1</v>
      </c>
    </row>
    <row r="136" spans="1:22" ht="16.5" x14ac:dyDescent="0.2">
      <c r="A136" s="17" t="s">
        <v>158</v>
      </c>
      <c r="B136" s="18">
        <f t="shared" si="25"/>
        <v>132</v>
      </c>
      <c r="C136" s="24" t="s">
        <v>159</v>
      </c>
      <c r="D136" s="20">
        <v>596</v>
      </c>
      <c r="E136" s="21">
        <f>ROUND(D136/8,-0.3)</f>
        <v>75</v>
      </c>
      <c r="F136" s="21">
        <v>10000</v>
      </c>
      <c r="G136" s="21">
        <f t="shared" si="34"/>
        <v>4500</v>
      </c>
      <c r="H136" s="21">
        <v>500</v>
      </c>
      <c r="I136" s="21">
        <v>300</v>
      </c>
      <c r="J136" s="22">
        <f t="shared" si="29"/>
        <v>15300</v>
      </c>
      <c r="K136" s="4" t="s">
        <v>159</v>
      </c>
      <c r="L136" s="4" t="b">
        <f t="shared" si="35"/>
        <v>1</v>
      </c>
      <c r="M136" s="4">
        <v>596</v>
      </c>
      <c r="N136" s="5">
        <f t="shared" si="41"/>
        <v>75</v>
      </c>
      <c r="O136" s="5">
        <v>74.5</v>
      </c>
      <c r="Q136" s="5">
        <v>10000</v>
      </c>
      <c r="R136" s="5">
        <v>300</v>
      </c>
      <c r="S136" s="4" t="b">
        <f t="shared" si="37"/>
        <v>1</v>
      </c>
      <c r="T136" s="4" t="b">
        <f t="shared" si="38"/>
        <v>1</v>
      </c>
      <c r="U136" s="4" t="b">
        <f t="shared" si="39"/>
        <v>1</v>
      </c>
      <c r="V136" s="4" t="b">
        <f t="shared" si="40"/>
        <v>1</v>
      </c>
    </row>
    <row r="137" spans="1:22" ht="16.5" x14ac:dyDescent="0.2">
      <c r="A137" s="17"/>
      <c r="B137" s="18">
        <f t="shared" si="25"/>
        <v>133</v>
      </c>
      <c r="C137" s="24" t="s">
        <v>160</v>
      </c>
      <c r="D137" s="20">
        <v>226</v>
      </c>
      <c r="E137" s="21">
        <v>29</v>
      </c>
      <c r="F137" s="21">
        <v>10000</v>
      </c>
      <c r="G137" s="21">
        <f t="shared" si="34"/>
        <v>1740</v>
      </c>
      <c r="H137" s="21">
        <v>500</v>
      </c>
      <c r="I137" s="21">
        <v>500</v>
      </c>
      <c r="J137" s="22">
        <f t="shared" si="29"/>
        <v>12740</v>
      </c>
      <c r="K137" s="4" t="s">
        <v>160</v>
      </c>
      <c r="L137" s="4" t="b">
        <f t="shared" si="35"/>
        <v>1</v>
      </c>
      <c r="M137" s="4">
        <v>226</v>
      </c>
      <c r="N137" s="26">
        <f t="shared" ref="N137" si="42">ROUND(M137/8,-0.3)+1</f>
        <v>29</v>
      </c>
      <c r="O137" s="5">
        <v>29</v>
      </c>
      <c r="P137" s="26"/>
      <c r="Q137" s="5">
        <v>10000</v>
      </c>
      <c r="R137" s="5">
        <v>500</v>
      </c>
      <c r="S137" s="4" t="b">
        <f t="shared" si="37"/>
        <v>1</v>
      </c>
      <c r="T137" s="4" t="b">
        <f t="shared" si="38"/>
        <v>1</v>
      </c>
      <c r="U137" s="4" t="b">
        <f t="shared" si="39"/>
        <v>1</v>
      </c>
      <c r="V137" s="4" t="b">
        <f t="shared" si="40"/>
        <v>1</v>
      </c>
    </row>
    <row r="138" spans="1:22" ht="16.5" x14ac:dyDescent="0.2">
      <c r="A138" s="17"/>
      <c r="B138" s="18">
        <f t="shared" si="25"/>
        <v>134</v>
      </c>
      <c r="C138" s="24" t="s">
        <v>161</v>
      </c>
      <c r="D138" s="20">
        <v>480</v>
      </c>
      <c r="E138" s="21">
        <f t="shared" ref="E138:E143" si="43">ROUND(D138/8,-0.3)</f>
        <v>60</v>
      </c>
      <c r="F138" s="21">
        <v>10000</v>
      </c>
      <c r="G138" s="21">
        <f t="shared" si="34"/>
        <v>3600</v>
      </c>
      <c r="H138" s="21">
        <v>500</v>
      </c>
      <c r="I138" s="21">
        <v>500</v>
      </c>
      <c r="J138" s="22">
        <f t="shared" si="29"/>
        <v>14600</v>
      </c>
      <c r="K138" s="4" t="s">
        <v>161</v>
      </c>
      <c r="L138" s="4" t="b">
        <f t="shared" si="35"/>
        <v>1</v>
      </c>
      <c r="M138" s="4">
        <v>480</v>
      </c>
      <c r="N138" s="5">
        <f t="shared" si="41"/>
        <v>60</v>
      </c>
      <c r="O138" s="5">
        <v>60</v>
      </c>
      <c r="Q138" s="5">
        <v>10000</v>
      </c>
      <c r="R138" s="5">
        <v>500</v>
      </c>
      <c r="S138" s="4" t="b">
        <f t="shared" si="37"/>
        <v>1</v>
      </c>
      <c r="T138" s="4" t="b">
        <f t="shared" si="38"/>
        <v>1</v>
      </c>
      <c r="U138" s="4" t="b">
        <f t="shared" si="39"/>
        <v>1</v>
      </c>
      <c r="V138" s="4" t="b">
        <f t="shared" si="40"/>
        <v>1</v>
      </c>
    </row>
    <row r="139" spans="1:22" ht="16.5" x14ac:dyDescent="0.2">
      <c r="A139" s="17"/>
      <c r="B139" s="18">
        <f t="shared" si="25"/>
        <v>135</v>
      </c>
      <c r="C139" s="24" t="s">
        <v>162</v>
      </c>
      <c r="D139" s="20">
        <v>212</v>
      </c>
      <c r="E139" s="21">
        <f t="shared" si="43"/>
        <v>27</v>
      </c>
      <c r="F139" s="21">
        <v>10000</v>
      </c>
      <c r="G139" s="21">
        <f t="shared" si="34"/>
        <v>1620</v>
      </c>
      <c r="H139" s="21">
        <v>500</v>
      </c>
      <c r="I139" s="21">
        <f>150+150+150+150+150+150</f>
        <v>900</v>
      </c>
      <c r="J139" s="22">
        <f t="shared" si="29"/>
        <v>13020</v>
      </c>
      <c r="K139" s="4" t="s">
        <v>162</v>
      </c>
      <c r="L139" s="4" t="b">
        <f t="shared" si="35"/>
        <v>1</v>
      </c>
      <c r="M139" s="4">
        <v>212</v>
      </c>
      <c r="N139" s="5">
        <f t="shared" si="41"/>
        <v>27</v>
      </c>
      <c r="O139" s="5">
        <v>26.5</v>
      </c>
      <c r="Q139" s="5">
        <v>10000</v>
      </c>
      <c r="R139" s="5">
        <v>900</v>
      </c>
      <c r="S139" s="4" t="b">
        <f t="shared" si="37"/>
        <v>1</v>
      </c>
      <c r="T139" s="4" t="b">
        <f t="shared" si="38"/>
        <v>1</v>
      </c>
      <c r="U139" s="4" t="b">
        <f t="shared" si="39"/>
        <v>1</v>
      </c>
      <c r="V139" s="4" t="b">
        <f t="shared" si="40"/>
        <v>1</v>
      </c>
    </row>
    <row r="140" spans="1:22" ht="16.5" x14ac:dyDescent="0.2">
      <c r="A140" s="17"/>
      <c r="B140" s="18">
        <f t="shared" si="25"/>
        <v>136</v>
      </c>
      <c r="C140" s="24" t="s">
        <v>163</v>
      </c>
      <c r="D140" s="20">
        <v>672</v>
      </c>
      <c r="E140" s="21">
        <f t="shared" si="43"/>
        <v>84</v>
      </c>
      <c r="F140" s="21">
        <v>10000</v>
      </c>
      <c r="G140" s="21">
        <f t="shared" si="34"/>
        <v>5040</v>
      </c>
      <c r="H140" s="21">
        <v>500</v>
      </c>
      <c r="I140" s="21">
        <v>400</v>
      </c>
      <c r="J140" s="22">
        <f t="shared" si="29"/>
        <v>15940</v>
      </c>
      <c r="K140" s="4" t="s">
        <v>163</v>
      </c>
      <c r="L140" s="4" t="b">
        <f t="shared" si="35"/>
        <v>1</v>
      </c>
      <c r="M140" s="4">
        <v>672</v>
      </c>
      <c r="N140" s="5">
        <f t="shared" si="41"/>
        <v>84</v>
      </c>
      <c r="O140" s="5">
        <v>84</v>
      </c>
      <c r="Q140" s="5">
        <v>10000</v>
      </c>
      <c r="R140" s="5">
        <v>400</v>
      </c>
      <c r="S140" s="4" t="b">
        <f t="shared" si="37"/>
        <v>1</v>
      </c>
      <c r="T140" s="4" t="b">
        <f t="shared" si="38"/>
        <v>1</v>
      </c>
      <c r="U140" s="4" t="b">
        <f t="shared" si="39"/>
        <v>1</v>
      </c>
      <c r="V140" s="4" t="b">
        <f t="shared" si="40"/>
        <v>1</v>
      </c>
    </row>
    <row r="141" spans="1:22" ht="16.5" x14ac:dyDescent="0.2">
      <c r="A141" s="17" t="s">
        <v>164</v>
      </c>
      <c r="B141" s="18">
        <f t="shared" si="25"/>
        <v>137</v>
      </c>
      <c r="C141" s="24" t="s">
        <v>165</v>
      </c>
      <c r="D141" s="20">
        <v>352</v>
      </c>
      <c r="E141" s="21">
        <f t="shared" si="43"/>
        <v>44</v>
      </c>
      <c r="F141" s="21">
        <v>15000</v>
      </c>
      <c r="G141" s="21">
        <f t="shared" si="34"/>
        <v>2640</v>
      </c>
      <c r="H141" s="21">
        <v>500</v>
      </c>
      <c r="I141" s="21">
        <v>500</v>
      </c>
      <c r="J141" s="22">
        <f t="shared" si="29"/>
        <v>18640</v>
      </c>
      <c r="K141" s="4" t="s">
        <v>165</v>
      </c>
      <c r="L141" s="4" t="b">
        <f t="shared" si="35"/>
        <v>1</v>
      </c>
      <c r="M141" s="4">
        <v>352</v>
      </c>
      <c r="N141" s="5">
        <f t="shared" si="41"/>
        <v>44</v>
      </c>
      <c r="O141" s="5">
        <v>44</v>
      </c>
      <c r="Q141" s="5">
        <v>15000</v>
      </c>
      <c r="R141" s="5">
        <v>500</v>
      </c>
      <c r="S141" s="4" t="b">
        <f t="shared" si="37"/>
        <v>1</v>
      </c>
      <c r="T141" s="4" t="b">
        <f t="shared" si="38"/>
        <v>1</v>
      </c>
      <c r="U141" s="4" t="b">
        <f t="shared" si="39"/>
        <v>1</v>
      </c>
      <c r="V141" s="4" t="b">
        <f t="shared" si="40"/>
        <v>1</v>
      </c>
    </row>
    <row r="142" spans="1:22" ht="29.45" customHeight="1" x14ac:dyDescent="0.2">
      <c r="A142" s="17"/>
      <c r="B142" s="18">
        <f t="shared" si="25"/>
        <v>138</v>
      </c>
      <c r="C142" s="24" t="s">
        <v>166</v>
      </c>
      <c r="D142" s="20">
        <v>262</v>
      </c>
      <c r="E142" s="21">
        <f t="shared" si="43"/>
        <v>33</v>
      </c>
      <c r="F142" s="21">
        <v>10000</v>
      </c>
      <c r="G142" s="21">
        <f t="shared" si="34"/>
        <v>1980</v>
      </c>
      <c r="H142" s="21">
        <v>500</v>
      </c>
      <c r="I142" s="21">
        <v>500</v>
      </c>
      <c r="J142" s="22">
        <f t="shared" si="29"/>
        <v>12980</v>
      </c>
      <c r="K142" s="4" t="s">
        <v>166</v>
      </c>
      <c r="L142" s="4" t="b">
        <f t="shared" si="35"/>
        <v>1</v>
      </c>
      <c r="M142" s="4">
        <v>262</v>
      </c>
      <c r="N142" s="5">
        <f t="shared" si="41"/>
        <v>33</v>
      </c>
      <c r="O142" s="5">
        <v>32.75</v>
      </c>
      <c r="Q142" s="5">
        <v>10000</v>
      </c>
      <c r="R142" s="5">
        <v>500</v>
      </c>
      <c r="S142" s="4" t="b">
        <f t="shared" si="37"/>
        <v>1</v>
      </c>
      <c r="T142" s="4" t="b">
        <f t="shared" si="38"/>
        <v>1</v>
      </c>
      <c r="U142" s="4" t="b">
        <f t="shared" si="39"/>
        <v>1</v>
      </c>
      <c r="V142" s="4" t="b">
        <f t="shared" si="40"/>
        <v>1</v>
      </c>
    </row>
    <row r="143" spans="1:22" ht="29.45" customHeight="1" x14ac:dyDescent="0.2">
      <c r="A143" s="17"/>
      <c r="B143" s="18">
        <f t="shared" si="25"/>
        <v>139</v>
      </c>
      <c r="C143" s="24" t="s">
        <v>167</v>
      </c>
      <c r="D143" s="20">
        <v>302</v>
      </c>
      <c r="E143" s="21">
        <f t="shared" si="43"/>
        <v>38</v>
      </c>
      <c r="F143" s="21">
        <v>10000</v>
      </c>
      <c r="G143" s="21">
        <f t="shared" si="34"/>
        <v>2280</v>
      </c>
      <c r="H143" s="21">
        <v>500</v>
      </c>
      <c r="I143" s="21">
        <v>500</v>
      </c>
      <c r="J143" s="22">
        <f t="shared" si="29"/>
        <v>13280</v>
      </c>
      <c r="K143" s="4" t="s">
        <v>167</v>
      </c>
      <c r="L143" s="4" t="b">
        <f t="shared" si="35"/>
        <v>1</v>
      </c>
      <c r="M143" s="4">
        <v>302</v>
      </c>
      <c r="N143" s="5">
        <f t="shared" si="41"/>
        <v>38</v>
      </c>
      <c r="O143" s="5">
        <v>37.75</v>
      </c>
      <c r="Q143" s="5">
        <v>10000</v>
      </c>
      <c r="R143" s="5">
        <v>500</v>
      </c>
      <c r="S143" s="4" t="b">
        <f t="shared" si="37"/>
        <v>1</v>
      </c>
      <c r="T143" s="4" t="b">
        <f t="shared" si="38"/>
        <v>1</v>
      </c>
      <c r="U143" s="4" t="b">
        <f t="shared" si="39"/>
        <v>1</v>
      </c>
      <c r="V143" s="4" t="b">
        <f t="shared" si="40"/>
        <v>1</v>
      </c>
    </row>
    <row r="144" spans="1:22" ht="29.45" customHeight="1" x14ac:dyDescent="0.2">
      <c r="A144" s="17"/>
      <c r="B144" s="18">
        <f t="shared" si="25"/>
        <v>140</v>
      </c>
      <c r="C144" s="24" t="s">
        <v>168</v>
      </c>
      <c r="D144" s="20">
        <v>306</v>
      </c>
      <c r="E144" s="21">
        <v>39</v>
      </c>
      <c r="F144" s="21">
        <v>10000</v>
      </c>
      <c r="G144" s="21">
        <f t="shared" si="34"/>
        <v>2340</v>
      </c>
      <c r="H144" s="21">
        <v>500</v>
      </c>
      <c r="I144" s="21">
        <v>500</v>
      </c>
      <c r="J144" s="22">
        <f t="shared" si="29"/>
        <v>13340</v>
      </c>
      <c r="K144" s="4" t="s">
        <v>168</v>
      </c>
      <c r="L144" s="4" t="b">
        <f t="shared" si="35"/>
        <v>1</v>
      </c>
      <c r="M144" s="4">
        <v>306</v>
      </c>
      <c r="N144" s="26">
        <f t="shared" ref="N144" si="44">ROUND(M144/8,-0.3)+1</f>
        <v>39</v>
      </c>
      <c r="O144" s="5">
        <v>39</v>
      </c>
      <c r="P144" s="26"/>
      <c r="Q144" s="5">
        <v>10000</v>
      </c>
      <c r="R144" s="5">
        <v>500</v>
      </c>
      <c r="S144" s="4" t="b">
        <f t="shared" si="37"/>
        <v>1</v>
      </c>
      <c r="T144" s="4" t="b">
        <f t="shared" si="38"/>
        <v>1</v>
      </c>
      <c r="U144" s="4" t="b">
        <f t="shared" si="39"/>
        <v>1</v>
      </c>
      <c r="V144" s="4" t="b">
        <f t="shared" si="40"/>
        <v>1</v>
      </c>
    </row>
    <row r="145" spans="1:22" ht="29.45" customHeight="1" x14ac:dyDescent="0.2">
      <c r="A145" s="17"/>
      <c r="B145" s="18">
        <f t="shared" si="25"/>
        <v>141</v>
      </c>
      <c r="C145" s="24" t="s">
        <v>169</v>
      </c>
      <c r="D145" s="20">
        <v>646</v>
      </c>
      <c r="E145" s="21">
        <f>ROUND(D145/8,-0.3)</f>
        <v>81</v>
      </c>
      <c r="F145" s="21">
        <v>10000</v>
      </c>
      <c r="G145" s="21">
        <f t="shared" si="34"/>
        <v>4860</v>
      </c>
      <c r="H145" s="21">
        <v>500</v>
      </c>
      <c r="I145" s="21">
        <v>500</v>
      </c>
      <c r="J145" s="22">
        <f t="shared" si="29"/>
        <v>15860</v>
      </c>
      <c r="K145" s="4" t="s">
        <v>169</v>
      </c>
      <c r="L145" s="4" t="b">
        <f t="shared" si="35"/>
        <v>1</v>
      </c>
      <c r="M145" s="4">
        <v>646</v>
      </c>
      <c r="N145" s="5">
        <f t="shared" si="41"/>
        <v>81</v>
      </c>
      <c r="O145" s="5">
        <v>80.75</v>
      </c>
      <c r="Q145" s="5">
        <v>10000</v>
      </c>
      <c r="R145" s="5">
        <v>500</v>
      </c>
      <c r="S145" s="4" t="b">
        <f t="shared" si="37"/>
        <v>1</v>
      </c>
      <c r="T145" s="4" t="b">
        <f t="shared" si="38"/>
        <v>1</v>
      </c>
      <c r="U145" s="4" t="b">
        <f t="shared" si="39"/>
        <v>1</v>
      </c>
      <c r="V145" s="4" t="b">
        <f t="shared" si="40"/>
        <v>1</v>
      </c>
    </row>
    <row r="146" spans="1:22" ht="29.45" customHeight="1" x14ac:dyDescent="0.2">
      <c r="A146" s="17"/>
      <c r="B146" s="18">
        <f t="shared" ref="B146:B178" si="45">B145+1</f>
        <v>142</v>
      </c>
      <c r="C146" s="24" t="s">
        <v>170</v>
      </c>
      <c r="D146" s="20">
        <v>210</v>
      </c>
      <c r="E146" s="21">
        <v>27</v>
      </c>
      <c r="F146" s="21">
        <v>10000</v>
      </c>
      <c r="G146" s="21">
        <f t="shared" si="34"/>
        <v>1620</v>
      </c>
      <c r="H146" s="21">
        <v>500</v>
      </c>
      <c r="I146" s="21">
        <v>500</v>
      </c>
      <c r="J146" s="22">
        <f t="shared" si="29"/>
        <v>12620</v>
      </c>
      <c r="K146" s="4" t="s">
        <v>170</v>
      </c>
      <c r="L146" s="4" t="b">
        <f t="shared" si="35"/>
        <v>1</v>
      </c>
      <c r="M146" s="4">
        <v>210</v>
      </c>
      <c r="N146" s="26">
        <f t="shared" ref="N146" si="46">ROUND(M146/8,-0.3)+1</f>
        <v>27</v>
      </c>
      <c r="O146" s="5">
        <v>27</v>
      </c>
      <c r="P146" s="26"/>
      <c r="Q146" s="5">
        <v>10000</v>
      </c>
      <c r="R146" s="5">
        <v>500</v>
      </c>
      <c r="S146" s="4" t="b">
        <f t="shared" si="37"/>
        <v>1</v>
      </c>
      <c r="T146" s="4" t="b">
        <f t="shared" si="38"/>
        <v>1</v>
      </c>
      <c r="U146" s="4" t="b">
        <f t="shared" si="39"/>
        <v>1</v>
      </c>
      <c r="V146" s="4" t="b">
        <f t="shared" si="40"/>
        <v>1</v>
      </c>
    </row>
    <row r="147" spans="1:22" ht="30.6" customHeight="1" x14ac:dyDescent="0.2">
      <c r="A147" s="17" t="s">
        <v>171</v>
      </c>
      <c r="B147" s="18">
        <f t="shared" si="45"/>
        <v>143</v>
      </c>
      <c r="C147" s="24" t="s">
        <v>172</v>
      </c>
      <c r="D147" s="20">
        <v>260</v>
      </c>
      <c r="E147" s="21">
        <f t="shared" ref="E147:E161" si="47">ROUND(D147/8,-0.3)</f>
        <v>33</v>
      </c>
      <c r="F147" s="21">
        <v>7000</v>
      </c>
      <c r="G147" s="21">
        <f t="shared" si="34"/>
        <v>1980</v>
      </c>
      <c r="H147" s="21">
        <v>500</v>
      </c>
      <c r="I147" s="21">
        <v>400</v>
      </c>
      <c r="J147" s="22">
        <f>SUM(F147:I147)</f>
        <v>9880</v>
      </c>
      <c r="K147" s="4" t="s">
        <v>172</v>
      </c>
      <c r="L147" s="4" t="b">
        <f t="shared" si="35"/>
        <v>1</v>
      </c>
      <c r="M147" s="4">
        <v>260</v>
      </c>
      <c r="N147" s="5">
        <f t="shared" ref="N147:N158" si="48">ROUND(M147/8,-0.3)</f>
        <v>33</v>
      </c>
      <c r="O147" s="5">
        <v>32.5</v>
      </c>
      <c r="Q147" s="5">
        <v>7000</v>
      </c>
      <c r="R147" s="5">
        <v>400</v>
      </c>
      <c r="S147" s="4" t="b">
        <f t="shared" si="37"/>
        <v>1</v>
      </c>
      <c r="T147" s="4" t="b">
        <f t="shared" si="38"/>
        <v>1</v>
      </c>
      <c r="U147" s="4" t="b">
        <f t="shared" si="39"/>
        <v>1</v>
      </c>
      <c r="V147" s="4" t="b">
        <f t="shared" si="40"/>
        <v>1</v>
      </c>
    </row>
    <row r="148" spans="1:22" ht="30.6" customHeight="1" x14ac:dyDescent="0.2">
      <c r="A148" s="17"/>
      <c r="B148" s="18">
        <f t="shared" si="45"/>
        <v>144</v>
      </c>
      <c r="C148" s="24" t="s">
        <v>173</v>
      </c>
      <c r="D148" s="20">
        <v>280</v>
      </c>
      <c r="E148" s="21">
        <f t="shared" si="47"/>
        <v>35</v>
      </c>
      <c r="F148" s="21">
        <v>7000</v>
      </c>
      <c r="G148" s="21">
        <f t="shared" si="34"/>
        <v>2100</v>
      </c>
      <c r="H148" s="21">
        <v>500</v>
      </c>
      <c r="I148" s="21">
        <v>500</v>
      </c>
      <c r="J148" s="22">
        <f t="shared" ref="J148" si="49">SUM(F148:I148)</f>
        <v>10100</v>
      </c>
      <c r="K148" s="4" t="s">
        <v>173</v>
      </c>
      <c r="L148" s="4" t="b">
        <f t="shared" si="35"/>
        <v>1</v>
      </c>
      <c r="M148" s="4">
        <v>280</v>
      </c>
      <c r="N148" s="5">
        <f t="shared" si="48"/>
        <v>35</v>
      </c>
      <c r="O148" s="5">
        <v>35</v>
      </c>
      <c r="Q148" s="5">
        <v>7000</v>
      </c>
      <c r="R148" s="5">
        <v>350</v>
      </c>
      <c r="S148" s="4" t="b">
        <f t="shared" si="37"/>
        <v>1</v>
      </c>
      <c r="T148" s="4" t="b">
        <f t="shared" si="38"/>
        <v>1</v>
      </c>
      <c r="U148" s="4" t="b">
        <f t="shared" si="39"/>
        <v>0</v>
      </c>
      <c r="V148" s="4" t="b">
        <f t="shared" si="40"/>
        <v>1</v>
      </c>
    </row>
    <row r="149" spans="1:22" ht="16.5" x14ac:dyDescent="0.2">
      <c r="A149" s="17"/>
      <c r="B149" s="18">
        <f t="shared" si="45"/>
        <v>145</v>
      </c>
      <c r="C149" s="24" t="s">
        <v>174</v>
      </c>
      <c r="D149" s="20">
        <v>176</v>
      </c>
      <c r="E149" s="21">
        <f t="shared" si="47"/>
        <v>22</v>
      </c>
      <c r="F149" s="21">
        <v>6000</v>
      </c>
      <c r="G149" s="21">
        <f t="shared" si="34"/>
        <v>1320</v>
      </c>
      <c r="H149" s="21">
        <v>500</v>
      </c>
      <c r="I149" s="21">
        <v>400</v>
      </c>
      <c r="J149" s="22">
        <f>SUM(F149:I149)</f>
        <v>8220</v>
      </c>
      <c r="K149" s="4" t="s">
        <v>174</v>
      </c>
      <c r="L149" s="4" t="b">
        <f t="shared" si="35"/>
        <v>1</v>
      </c>
      <c r="M149" s="4">
        <v>176</v>
      </c>
      <c r="N149" s="5">
        <f t="shared" si="48"/>
        <v>22</v>
      </c>
      <c r="O149" s="5">
        <v>22</v>
      </c>
      <c r="Q149" s="5">
        <v>6000</v>
      </c>
      <c r="R149" s="5">
        <v>400</v>
      </c>
      <c r="S149" s="4" t="b">
        <f t="shared" si="37"/>
        <v>1</v>
      </c>
      <c r="T149" s="4" t="b">
        <f t="shared" si="38"/>
        <v>1</v>
      </c>
      <c r="U149" s="4" t="b">
        <f t="shared" si="39"/>
        <v>1</v>
      </c>
      <c r="V149" s="4" t="b">
        <f t="shared" si="40"/>
        <v>1</v>
      </c>
    </row>
    <row r="150" spans="1:22" ht="16.5" x14ac:dyDescent="0.2">
      <c r="A150" s="17" t="s">
        <v>171</v>
      </c>
      <c r="B150" s="18">
        <f t="shared" si="45"/>
        <v>146</v>
      </c>
      <c r="C150" s="24" t="s">
        <v>175</v>
      </c>
      <c r="D150" s="20">
        <v>176</v>
      </c>
      <c r="E150" s="21">
        <f t="shared" si="47"/>
        <v>22</v>
      </c>
      <c r="F150" s="21">
        <v>6000</v>
      </c>
      <c r="G150" s="21">
        <f t="shared" si="34"/>
        <v>1320</v>
      </c>
      <c r="H150" s="21">
        <v>500</v>
      </c>
      <c r="I150" s="21">
        <v>400</v>
      </c>
      <c r="J150" s="22">
        <f>SUM(F150:I150)</f>
        <v>8220</v>
      </c>
      <c r="K150" s="4" t="s">
        <v>175</v>
      </c>
      <c r="L150" s="4" t="b">
        <f t="shared" si="35"/>
        <v>1</v>
      </c>
      <c r="M150" s="4">
        <v>176</v>
      </c>
      <c r="N150" s="5">
        <f t="shared" si="48"/>
        <v>22</v>
      </c>
      <c r="O150" s="5">
        <v>22</v>
      </c>
      <c r="Q150" s="5">
        <v>6000</v>
      </c>
      <c r="R150" s="5">
        <v>400</v>
      </c>
      <c r="S150" s="4" t="b">
        <f t="shared" si="37"/>
        <v>1</v>
      </c>
      <c r="T150" s="4" t="b">
        <f t="shared" si="38"/>
        <v>1</v>
      </c>
      <c r="U150" s="4" t="b">
        <f t="shared" si="39"/>
        <v>1</v>
      </c>
      <c r="V150" s="4" t="b">
        <f t="shared" si="40"/>
        <v>1</v>
      </c>
    </row>
    <row r="151" spans="1:22" ht="31.9" customHeight="1" x14ac:dyDescent="0.2">
      <c r="A151" s="17"/>
      <c r="B151" s="18">
        <f t="shared" si="45"/>
        <v>147</v>
      </c>
      <c r="C151" s="24" t="s">
        <v>176</v>
      </c>
      <c r="D151" s="20">
        <v>72</v>
      </c>
      <c r="E151" s="21">
        <f t="shared" si="47"/>
        <v>9</v>
      </c>
      <c r="F151" s="21">
        <v>5800</v>
      </c>
      <c r="G151" s="21">
        <f t="shared" si="34"/>
        <v>540</v>
      </c>
      <c r="H151" s="21">
        <v>500</v>
      </c>
      <c r="I151" s="21"/>
      <c r="J151" s="22">
        <f>SUM(F151:I151)</f>
        <v>6840</v>
      </c>
      <c r="K151" s="4" t="s">
        <v>176</v>
      </c>
      <c r="L151" s="4" t="b">
        <f t="shared" si="35"/>
        <v>1</v>
      </c>
      <c r="M151" s="4">
        <v>72</v>
      </c>
      <c r="N151" s="5">
        <f t="shared" si="48"/>
        <v>9</v>
      </c>
      <c r="O151" s="5">
        <v>9</v>
      </c>
      <c r="Q151" s="5">
        <v>5800</v>
      </c>
      <c r="R151" s="5">
        <v>0</v>
      </c>
      <c r="S151" s="4" t="b">
        <f t="shared" si="37"/>
        <v>1</v>
      </c>
      <c r="T151" s="4" t="b">
        <f t="shared" si="38"/>
        <v>1</v>
      </c>
      <c r="U151" s="4" t="b">
        <f t="shared" si="39"/>
        <v>1</v>
      </c>
      <c r="V151" s="4" t="b">
        <f t="shared" si="40"/>
        <v>1</v>
      </c>
    </row>
    <row r="152" spans="1:22" ht="31.9" customHeight="1" x14ac:dyDescent="0.2">
      <c r="A152" s="17"/>
      <c r="B152" s="18">
        <f t="shared" si="45"/>
        <v>148</v>
      </c>
      <c r="C152" s="24" t="s">
        <v>177</v>
      </c>
      <c r="D152" s="20">
        <v>80</v>
      </c>
      <c r="E152" s="21">
        <f t="shared" si="47"/>
        <v>10</v>
      </c>
      <c r="F152" s="21">
        <v>5800</v>
      </c>
      <c r="G152" s="21">
        <f t="shared" si="34"/>
        <v>600</v>
      </c>
      <c r="H152" s="21">
        <v>500</v>
      </c>
      <c r="I152" s="21"/>
      <c r="J152" s="22">
        <f>SUM(F152:I152)</f>
        <v>6900</v>
      </c>
      <c r="K152" s="4" t="s">
        <v>177</v>
      </c>
      <c r="L152" s="4" t="b">
        <f t="shared" si="35"/>
        <v>1</v>
      </c>
      <c r="M152" s="4">
        <v>80</v>
      </c>
      <c r="N152" s="5">
        <f t="shared" si="48"/>
        <v>10</v>
      </c>
      <c r="O152" s="5">
        <v>10</v>
      </c>
      <c r="Q152" s="5">
        <v>5800</v>
      </c>
      <c r="R152" s="5">
        <v>0</v>
      </c>
      <c r="S152" s="4" t="b">
        <f t="shared" si="37"/>
        <v>1</v>
      </c>
      <c r="T152" s="4" t="b">
        <f t="shared" si="38"/>
        <v>1</v>
      </c>
      <c r="U152" s="4" t="b">
        <f t="shared" si="39"/>
        <v>1</v>
      </c>
      <c r="V152" s="4" t="b">
        <f t="shared" si="40"/>
        <v>1</v>
      </c>
    </row>
    <row r="153" spans="1:22" ht="33" x14ac:dyDescent="0.2">
      <c r="A153" s="17"/>
      <c r="B153" s="18">
        <f t="shared" si="45"/>
        <v>149</v>
      </c>
      <c r="C153" s="24" t="s">
        <v>178</v>
      </c>
      <c r="D153" s="20">
        <v>238</v>
      </c>
      <c r="E153" s="21">
        <f t="shared" si="47"/>
        <v>30</v>
      </c>
      <c r="F153" s="21">
        <v>10000</v>
      </c>
      <c r="G153" s="21">
        <f t="shared" si="34"/>
        <v>1800</v>
      </c>
      <c r="H153" s="21">
        <v>500</v>
      </c>
      <c r="I153" s="21">
        <v>400</v>
      </c>
      <c r="J153" s="22">
        <f t="shared" ref="J153:J176" si="50">SUM(F153:I153)</f>
        <v>12700</v>
      </c>
      <c r="K153" s="4" t="s">
        <v>178</v>
      </c>
      <c r="L153" s="4" t="b">
        <f t="shared" si="35"/>
        <v>1</v>
      </c>
      <c r="M153" s="4">
        <v>238</v>
      </c>
      <c r="N153" s="5">
        <f t="shared" si="48"/>
        <v>30</v>
      </c>
      <c r="O153" s="5">
        <v>29.75</v>
      </c>
      <c r="Q153" s="5">
        <v>10000</v>
      </c>
      <c r="R153" s="5">
        <v>400</v>
      </c>
      <c r="S153" s="4" t="b">
        <f t="shared" si="37"/>
        <v>1</v>
      </c>
      <c r="T153" s="4" t="b">
        <f t="shared" si="38"/>
        <v>1</v>
      </c>
      <c r="U153" s="4" t="b">
        <f t="shared" si="39"/>
        <v>1</v>
      </c>
      <c r="V153" s="4" t="b">
        <f t="shared" si="40"/>
        <v>1</v>
      </c>
    </row>
    <row r="154" spans="1:22" ht="31.9" customHeight="1" x14ac:dyDescent="0.2">
      <c r="A154" s="17"/>
      <c r="B154" s="18">
        <f t="shared" si="45"/>
        <v>150</v>
      </c>
      <c r="C154" s="24" t="s">
        <v>179</v>
      </c>
      <c r="D154" s="20">
        <v>176</v>
      </c>
      <c r="E154" s="21">
        <f t="shared" si="47"/>
        <v>22</v>
      </c>
      <c r="F154" s="21">
        <v>8000</v>
      </c>
      <c r="G154" s="21">
        <f t="shared" si="34"/>
        <v>1320</v>
      </c>
      <c r="H154" s="21">
        <v>500</v>
      </c>
      <c r="I154" s="21">
        <v>500</v>
      </c>
      <c r="J154" s="22">
        <f t="shared" si="50"/>
        <v>10320</v>
      </c>
      <c r="K154" s="4" t="s">
        <v>179</v>
      </c>
      <c r="L154" s="4" t="b">
        <f t="shared" si="35"/>
        <v>1</v>
      </c>
      <c r="M154" s="4">
        <v>176</v>
      </c>
      <c r="N154" s="5">
        <f t="shared" si="48"/>
        <v>22</v>
      </c>
      <c r="O154" s="5">
        <v>22</v>
      </c>
      <c r="Q154" s="5">
        <v>8000</v>
      </c>
      <c r="R154" s="5">
        <v>500</v>
      </c>
      <c r="S154" s="4" t="b">
        <f t="shared" si="37"/>
        <v>1</v>
      </c>
      <c r="T154" s="4" t="b">
        <f t="shared" si="38"/>
        <v>1</v>
      </c>
      <c r="U154" s="4" t="b">
        <f t="shared" si="39"/>
        <v>1</v>
      </c>
      <c r="V154" s="4" t="b">
        <f t="shared" si="40"/>
        <v>1</v>
      </c>
    </row>
    <row r="155" spans="1:22" ht="31.9" customHeight="1" x14ac:dyDescent="0.2">
      <c r="A155" s="17"/>
      <c r="B155" s="18">
        <f t="shared" si="45"/>
        <v>151</v>
      </c>
      <c r="C155" s="24" t="s">
        <v>180</v>
      </c>
      <c r="D155" s="20">
        <v>170</v>
      </c>
      <c r="E155" s="21">
        <f>ROUND(D155/8,-0.3)+1</f>
        <v>22</v>
      </c>
      <c r="F155" s="21">
        <v>8000</v>
      </c>
      <c r="G155" s="21">
        <f t="shared" si="34"/>
        <v>1320</v>
      </c>
      <c r="H155" s="21">
        <v>500</v>
      </c>
      <c r="I155" s="21">
        <v>500</v>
      </c>
      <c r="J155" s="22">
        <f t="shared" si="50"/>
        <v>10320</v>
      </c>
      <c r="K155" s="4" t="s">
        <v>180</v>
      </c>
      <c r="L155" s="4" t="b">
        <f t="shared" si="35"/>
        <v>1</v>
      </c>
      <c r="M155" s="4">
        <v>170</v>
      </c>
      <c r="N155" s="5">
        <f t="shared" si="48"/>
        <v>21</v>
      </c>
      <c r="O155" s="5">
        <v>22</v>
      </c>
      <c r="P155" s="5" t="s">
        <v>54</v>
      </c>
      <c r="Q155" s="5">
        <v>8000</v>
      </c>
      <c r="R155" s="5">
        <v>500</v>
      </c>
      <c r="S155" s="4" t="b">
        <f t="shared" si="37"/>
        <v>1</v>
      </c>
      <c r="T155" s="4" t="b">
        <f t="shared" si="38"/>
        <v>0</v>
      </c>
      <c r="U155" s="4" t="b">
        <f t="shared" si="39"/>
        <v>1</v>
      </c>
      <c r="V155" s="4" t="b">
        <f t="shared" si="40"/>
        <v>1</v>
      </c>
    </row>
    <row r="156" spans="1:22" ht="16.5" x14ac:dyDescent="0.2">
      <c r="A156" s="17"/>
      <c r="B156" s="18">
        <f t="shared" si="45"/>
        <v>152</v>
      </c>
      <c r="C156" s="24" t="s">
        <v>181</v>
      </c>
      <c r="D156" s="20">
        <v>158</v>
      </c>
      <c r="E156" s="21">
        <f t="shared" si="47"/>
        <v>20</v>
      </c>
      <c r="F156" s="21">
        <v>8000</v>
      </c>
      <c r="G156" s="21">
        <f t="shared" si="34"/>
        <v>1200</v>
      </c>
      <c r="H156" s="21">
        <v>500</v>
      </c>
      <c r="I156" s="21">
        <v>500</v>
      </c>
      <c r="J156" s="22">
        <f t="shared" si="50"/>
        <v>10200</v>
      </c>
      <c r="K156" s="4" t="s">
        <v>181</v>
      </c>
      <c r="L156" s="4" t="b">
        <f t="shared" si="35"/>
        <v>1</v>
      </c>
      <c r="M156" s="4">
        <v>158</v>
      </c>
      <c r="N156" s="5">
        <f t="shared" si="48"/>
        <v>20</v>
      </c>
      <c r="O156" s="5">
        <v>19.75</v>
      </c>
      <c r="Q156" s="5">
        <v>8000</v>
      </c>
      <c r="R156" s="5">
        <v>500</v>
      </c>
      <c r="S156" s="4" t="b">
        <f t="shared" si="37"/>
        <v>1</v>
      </c>
      <c r="T156" s="4" t="b">
        <f t="shared" si="38"/>
        <v>1</v>
      </c>
      <c r="U156" s="4" t="b">
        <f t="shared" si="39"/>
        <v>1</v>
      </c>
      <c r="V156" s="4" t="b">
        <f t="shared" si="40"/>
        <v>1</v>
      </c>
    </row>
    <row r="157" spans="1:22" ht="16.5" x14ac:dyDescent="0.2">
      <c r="A157" s="17"/>
      <c r="B157" s="18">
        <f t="shared" si="45"/>
        <v>153</v>
      </c>
      <c r="C157" s="24" t="s">
        <v>182</v>
      </c>
      <c r="D157" s="20">
        <v>158</v>
      </c>
      <c r="E157" s="21">
        <v>19.75</v>
      </c>
      <c r="F157" s="21">
        <v>8000</v>
      </c>
      <c r="G157" s="21">
        <f t="shared" si="34"/>
        <v>1185</v>
      </c>
      <c r="H157" s="21">
        <v>500</v>
      </c>
      <c r="I157" s="21">
        <v>725</v>
      </c>
      <c r="J157" s="22">
        <f t="shared" si="50"/>
        <v>10410</v>
      </c>
      <c r="O157" s="5">
        <v>19.75</v>
      </c>
      <c r="Q157" s="5">
        <v>8000</v>
      </c>
      <c r="R157" s="5">
        <v>725</v>
      </c>
      <c r="U157" s="4" t="b">
        <f t="shared" si="39"/>
        <v>1</v>
      </c>
      <c r="V157" s="4" t="b">
        <f t="shared" si="40"/>
        <v>1</v>
      </c>
    </row>
    <row r="158" spans="1:22" ht="16.5" x14ac:dyDescent="0.2">
      <c r="A158" s="17"/>
      <c r="B158" s="18">
        <f t="shared" si="45"/>
        <v>154</v>
      </c>
      <c r="C158" s="24" t="s">
        <v>183</v>
      </c>
      <c r="D158" s="20">
        <v>196</v>
      </c>
      <c r="E158" s="21">
        <f t="shared" si="47"/>
        <v>25</v>
      </c>
      <c r="F158" s="21">
        <v>8000</v>
      </c>
      <c r="G158" s="21">
        <f t="shared" si="34"/>
        <v>1500</v>
      </c>
      <c r="H158" s="21">
        <v>500</v>
      </c>
      <c r="I158" s="21">
        <v>500</v>
      </c>
      <c r="J158" s="22">
        <f t="shared" si="50"/>
        <v>10500</v>
      </c>
      <c r="K158" s="4" t="s">
        <v>183</v>
      </c>
      <c r="L158" s="4" t="b">
        <f t="shared" si="35"/>
        <v>1</v>
      </c>
      <c r="M158" s="4">
        <v>196</v>
      </c>
      <c r="N158" s="5">
        <f t="shared" si="48"/>
        <v>25</v>
      </c>
      <c r="O158" s="5">
        <v>24.5</v>
      </c>
      <c r="Q158" s="5">
        <v>8000</v>
      </c>
      <c r="R158" s="5">
        <v>500</v>
      </c>
      <c r="S158" s="4" t="b">
        <f t="shared" si="37"/>
        <v>1</v>
      </c>
      <c r="T158" s="4" t="b">
        <f t="shared" si="38"/>
        <v>1</v>
      </c>
      <c r="U158" s="4" t="b">
        <f t="shared" si="39"/>
        <v>1</v>
      </c>
      <c r="V158" s="4" t="b">
        <f t="shared" si="40"/>
        <v>1</v>
      </c>
    </row>
    <row r="159" spans="1:22" ht="16.5" x14ac:dyDescent="0.2">
      <c r="A159" s="17"/>
      <c r="B159" s="18">
        <f t="shared" si="45"/>
        <v>155</v>
      </c>
      <c r="C159" s="24" t="s">
        <v>184</v>
      </c>
      <c r="D159" s="20">
        <v>196</v>
      </c>
      <c r="E159" s="21">
        <f t="shared" si="47"/>
        <v>25</v>
      </c>
      <c r="F159" s="21">
        <v>8000</v>
      </c>
      <c r="G159" s="21">
        <f t="shared" si="34"/>
        <v>1500</v>
      </c>
      <c r="H159" s="21">
        <v>500</v>
      </c>
      <c r="I159" s="21">
        <v>800</v>
      </c>
      <c r="J159" s="22">
        <f t="shared" si="50"/>
        <v>10800</v>
      </c>
      <c r="O159" s="5">
        <v>24.5</v>
      </c>
      <c r="Q159" s="5">
        <v>8000</v>
      </c>
      <c r="R159" s="5">
        <v>800</v>
      </c>
      <c r="U159" s="4" t="b">
        <f t="shared" si="39"/>
        <v>1</v>
      </c>
      <c r="V159" s="4" t="b">
        <f t="shared" si="40"/>
        <v>1</v>
      </c>
    </row>
    <row r="160" spans="1:22" ht="16.5" x14ac:dyDescent="0.2">
      <c r="A160" s="17"/>
      <c r="B160" s="18">
        <f t="shared" si="45"/>
        <v>156</v>
      </c>
      <c r="C160" s="24" t="s">
        <v>185</v>
      </c>
      <c r="D160" s="20">
        <v>186</v>
      </c>
      <c r="E160" s="21">
        <v>24</v>
      </c>
      <c r="F160" s="21">
        <v>8000</v>
      </c>
      <c r="G160" s="21">
        <f t="shared" si="34"/>
        <v>1440</v>
      </c>
      <c r="H160" s="21">
        <v>500</v>
      </c>
      <c r="I160" s="21">
        <v>500</v>
      </c>
      <c r="J160" s="22">
        <f t="shared" si="50"/>
        <v>10440</v>
      </c>
      <c r="K160" s="4" t="s">
        <v>185</v>
      </c>
      <c r="L160" s="4" t="b">
        <f t="shared" si="35"/>
        <v>1</v>
      </c>
      <c r="M160" s="4">
        <v>186</v>
      </c>
      <c r="N160" s="26">
        <f t="shared" ref="N160:N166" si="51">ROUND(M160/8,-0.3)+1</f>
        <v>24</v>
      </c>
      <c r="O160" s="5">
        <v>24</v>
      </c>
      <c r="P160" s="26"/>
      <c r="Q160" s="5">
        <v>8000</v>
      </c>
      <c r="R160" s="5">
        <v>500</v>
      </c>
      <c r="S160" s="4" t="b">
        <f t="shared" si="37"/>
        <v>1</v>
      </c>
      <c r="T160" s="4" t="b">
        <f t="shared" si="38"/>
        <v>1</v>
      </c>
      <c r="U160" s="4" t="b">
        <f t="shared" si="39"/>
        <v>1</v>
      </c>
      <c r="V160" s="4" t="b">
        <f t="shared" si="40"/>
        <v>1</v>
      </c>
    </row>
    <row r="161" spans="1:22" ht="16.5" x14ac:dyDescent="0.2">
      <c r="A161" s="27"/>
      <c r="B161" s="18">
        <f t="shared" si="45"/>
        <v>157</v>
      </c>
      <c r="C161" s="24" t="s">
        <v>186</v>
      </c>
      <c r="D161" s="20">
        <v>200</v>
      </c>
      <c r="E161" s="21">
        <f t="shared" si="47"/>
        <v>25</v>
      </c>
      <c r="F161" s="21">
        <v>10000</v>
      </c>
      <c r="G161" s="21">
        <f t="shared" si="34"/>
        <v>1500</v>
      </c>
      <c r="H161" s="21">
        <v>500</v>
      </c>
      <c r="I161" s="21">
        <v>1000</v>
      </c>
      <c r="J161" s="22">
        <f t="shared" si="50"/>
        <v>13000</v>
      </c>
      <c r="N161" s="26"/>
      <c r="O161" s="5">
        <v>25</v>
      </c>
      <c r="P161" s="26"/>
      <c r="Q161" s="5">
        <v>10000</v>
      </c>
      <c r="R161" s="5">
        <v>1000</v>
      </c>
      <c r="U161" s="4" t="b">
        <f t="shared" si="39"/>
        <v>1</v>
      </c>
      <c r="V161" s="4" t="b">
        <f t="shared" si="40"/>
        <v>1</v>
      </c>
    </row>
    <row r="162" spans="1:22" ht="31.15" customHeight="1" x14ac:dyDescent="0.2">
      <c r="A162" s="27" t="s">
        <v>187</v>
      </c>
      <c r="B162" s="18">
        <f t="shared" si="45"/>
        <v>158</v>
      </c>
      <c r="C162" s="24" t="s">
        <v>188</v>
      </c>
      <c r="D162" s="20">
        <v>682</v>
      </c>
      <c r="E162" s="21">
        <v>86</v>
      </c>
      <c r="F162" s="21">
        <v>8000</v>
      </c>
      <c r="G162" s="21">
        <f t="shared" si="34"/>
        <v>5160</v>
      </c>
      <c r="H162" s="21">
        <v>500</v>
      </c>
      <c r="I162" s="21">
        <v>600</v>
      </c>
      <c r="J162" s="22">
        <f t="shared" si="50"/>
        <v>14260</v>
      </c>
      <c r="K162" s="4" t="s">
        <v>188</v>
      </c>
      <c r="L162" s="4" t="b">
        <f t="shared" si="35"/>
        <v>1</v>
      </c>
      <c r="M162" s="4">
        <v>682</v>
      </c>
      <c r="N162" s="26">
        <f t="shared" si="51"/>
        <v>86</v>
      </c>
      <c r="O162" s="5">
        <v>86</v>
      </c>
      <c r="P162" s="26"/>
      <c r="Q162" s="5">
        <v>8000</v>
      </c>
      <c r="R162" s="5">
        <v>600</v>
      </c>
      <c r="S162" s="4" t="b">
        <f t="shared" si="37"/>
        <v>1</v>
      </c>
      <c r="T162" s="4" t="b">
        <f t="shared" si="38"/>
        <v>1</v>
      </c>
      <c r="U162" s="4" t="b">
        <f t="shared" si="39"/>
        <v>1</v>
      </c>
      <c r="V162" s="4" t="b">
        <f t="shared" si="40"/>
        <v>1</v>
      </c>
    </row>
    <row r="163" spans="1:22" ht="31.9" customHeight="1" x14ac:dyDescent="0.2">
      <c r="A163" s="27" t="s">
        <v>189</v>
      </c>
      <c r="B163" s="18">
        <f t="shared" si="45"/>
        <v>159</v>
      </c>
      <c r="C163" s="24" t="s">
        <v>190</v>
      </c>
      <c r="D163" s="20">
        <v>212</v>
      </c>
      <c r="E163" s="21">
        <f>ROUND(D163/8,-0.3)</f>
        <v>27</v>
      </c>
      <c r="F163" s="21">
        <v>5000</v>
      </c>
      <c r="G163" s="21">
        <f t="shared" si="34"/>
        <v>1620</v>
      </c>
      <c r="H163" s="21">
        <v>500</v>
      </c>
      <c r="I163" s="21">
        <v>500</v>
      </c>
      <c r="J163" s="22">
        <f t="shared" si="50"/>
        <v>7620</v>
      </c>
      <c r="K163" s="4" t="s">
        <v>190</v>
      </c>
      <c r="L163" s="4" t="b">
        <f t="shared" si="35"/>
        <v>1</v>
      </c>
      <c r="M163" s="4">
        <v>212</v>
      </c>
      <c r="N163" s="5">
        <f t="shared" ref="N163:N178" si="52">ROUND(M163/8,-0.3)</f>
        <v>27</v>
      </c>
      <c r="O163" s="5">
        <v>26.5</v>
      </c>
      <c r="Q163" s="5">
        <v>5000</v>
      </c>
      <c r="R163" s="5">
        <v>500</v>
      </c>
      <c r="S163" s="4" t="b">
        <f t="shared" si="37"/>
        <v>1</v>
      </c>
      <c r="T163" s="4" t="b">
        <f t="shared" si="38"/>
        <v>1</v>
      </c>
      <c r="U163" s="4" t="b">
        <f t="shared" si="39"/>
        <v>1</v>
      </c>
      <c r="V163" s="4" t="b">
        <f t="shared" si="40"/>
        <v>1</v>
      </c>
    </row>
    <row r="164" spans="1:22" ht="16.5" x14ac:dyDescent="0.2">
      <c r="A164" s="17" t="s">
        <v>191</v>
      </c>
      <c r="B164" s="18">
        <f t="shared" si="45"/>
        <v>160</v>
      </c>
      <c r="C164" s="24" t="s">
        <v>192</v>
      </c>
      <c r="D164" s="20">
        <v>275</v>
      </c>
      <c r="E164" s="21">
        <v>35</v>
      </c>
      <c r="F164" s="21">
        <v>3500</v>
      </c>
      <c r="G164" s="21">
        <f t="shared" si="34"/>
        <v>2100</v>
      </c>
      <c r="H164" s="21">
        <v>500</v>
      </c>
      <c r="I164" s="21">
        <v>420</v>
      </c>
      <c r="J164" s="22">
        <f t="shared" si="50"/>
        <v>6520</v>
      </c>
      <c r="K164" s="4" t="s">
        <v>192</v>
      </c>
      <c r="L164" s="4" t="b">
        <f t="shared" si="35"/>
        <v>1</v>
      </c>
      <c r="M164" s="4">
        <v>275</v>
      </c>
      <c r="N164" s="26">
        <f t="shared" si="51"/>
        <v>35</v>
      </c>
      <c r="O164" s="5">
        <v>35</v>
      </c>
      <c r="P164" s="26"/>
      <c r="Q164" s="5">
        <v>3500</v>
      </c>
      <c r="R164" s="5">
        <v>420</v>
      </c>
      <c r="S164" s="4" t="b">
        <f t="shared" si="37"/>
        <v>1</v>
      </c>
      <c r="T164" s="4" t="b">
        <f t="shared" si="38"/>
        <v>1</v>
      </c>
      <c r="U164" s="4" t="b">
        <f t="shared" si="39"/>
        <v>1</v>
      </c>
      <c r="V164" s="4" t="b">
        <f t="shared" si="40"/>
        <v>1</v>
      </c>
    </row>
    <row r="165" spans="1:22" ht="16.5" x14ac:dyDescent="0.2">
      <c r="A165" s="17"/>
      <c r="B165" s="18">
        <f t="shared" si="45"/>
        <v>161</v>
      </c>
      <c r="C165" s="24" t="s">
        <v>193</v>
      </c>
      <c r="D165" s="20">
        <v>120</v>
      </c>
      <c r="E165" s="21">
        <f>ROUND(D165/8,-0.3)</f>
        <v>15</v>
      </c>
      <c r="F165" s="21">
        <v>6000</v>
      </c>
      <c r="G165" s="21">
        <f t="shared" si="34"/>
        <v>900</v>
      </c>
      <c r="H165" s="21">
        <v>500</v>
      </c>
      <c r="I165" s="21"/>
      <c r="J165" s="22">
        <f t="shared" si="50"/>
        <v>7400</v>
      </c>
      <c r="K165" s="4" t="s">
        <v>193</v>
      </c>
      <c r="L165" s="4" t="b">
        <f t="shared" si="35"/>
        <v>1</v>
      </c>
      <c r="M165" s="4">
        <v>120</v>
      </c>
      <c r="N165" s="5">
        <f t="shared" si="52"/>
        <v>15</v>
      </c>
      <c r="O165" s="5">
        <v>15</v>
      </c>
      <c r="Q165" s="5">
        <v>6000</v>
      </c>
      <c r="R165" s="5">
        <v>0</v>
      </c>
      <c r="S165" s="4" t="b">
        <f t="shared" si="37"/>
        <v>1</v>
      </c>
      <c r="T165" s="4" t="b">
        <f t="shared" si="38"/>
        <v>1</v>
      </c>
      <c r="U165" s="4" t="b">
        <f t="shared" si="39"/>
        <v>1</v>
      </c>
      <c r="V165" s="4" t="b">
        <f t="shared" si="40"/>
        <v>1</v>
      </c>
    </row>
    <row r="166" spans="1:22" ht="16.5" x14ac:dyDescent="0.2">
      <c r="A166" s="17"/>
      <c r="B166" s="18">
        <f t="shared" si="45"/>
        <v>162</v>
      </c>
      <c r="C166" s="24" t="s">
        <v>194</v>
      </c>
      <c r="D166" s="20">
        <v>275</v>
      </c>
      <c r="E166" s="21">
        <v>35</v>
      </c>
      <c r="F166" s="21">
        <v>3500</v>
      </c>
      <c r="G166" s="21">
        <f t="shared" si="34"/>
        <v>2100</v>
      </c>
      <c r="H166" s="21">
        <v>500</v>
      </c>
      <c r="I166" s="21">
        <v>400</v>
      </c>
      <c r="J166" s="22">
        <f t="shared" si="50"/>
        <v>6500</v>
      </c>
      <c r="K166" s="4" t="s">
        <v>194</v>
      </c>
      <c r="L166" s="4" t="b">
        <f t="shared" si="35"/>
        <v>1</v>
      </c>
      <c r="M166" s="4">
        <v>275</v>
      </c>
      <c r="N166" s="26">
        <f t="shared" si="51"/>
        <v>35</v>
      </c>
      <c r="O166" s="5">
        <v>35</v>
      </c>
      <c r="P166" s="26"/>
      <c r="Q166" s="5">
        <v>3500</v>
      </c>
      <c r="R166" s="5">
        <v>400</v>
      </c>
      <c r="S166" s="4" t="b">
        <f t="shared" si="37"/>
        <v>1</v>
      </c>
      <c r="T166" s="4" t="b">
        <f t="shared" si="38"/>
        <v>1</v>
      </c>
      <c r="U166" s="4" t="b">
        <f t="shared" si="39"/>
        <v>1</v>
      </c>
      <c r="V166" s="4" t="b">
        <f t="shared" si="40"/>
        <v>1</v>
      </c>
    </row>
    <row r="167" spans="1:22" ht="16.5" x14ac:dyDescent="0.2">
      <c r="A167" s="17" t="s">
        <v>195</v>
      </c>
      <c r="B167" s="18">
        <f t="shared" si="45"/>
        <v>163</v>
      </c>
      <c r="C167" s="24" t="s">
        <v>196</v>
      </c>
      <c r="D167" s="20">
        <v>152</v>
      </c>
      <c r="E167" s="21">
        <f t="shared" ref="E167:E172" si="53">ROUND(D167/8,-0.3)</f>
        <v>19</v>
      </c>
      <c r="F167" s="21">
        <v>5000</v>
      </c>
      <c r="G167" s="21">
        <f t="shared" si="34"/>
        <v>1140</v>
      </c>
      <c r="H167" s="21">
        <v>500</v>
      </c>
      <c r="I167" s="21">
        <v>500</v>
      </c>
      <c r="J167" s="22">
        <f t="shared" si="50"/>
        <v>7140</v>
      </c>
      <c r="K167" s="4" t="s">
        <v>196</v>
      </c>
      <c r="L167" s="4" t="b">
        <f t="shared" si="35"/>
        <v>1</v>
      </c>
      <c r="M167" s="4">
        <v>152</v>
      </c>
      <c r="N167" s="5">
        <f t="shared" si="52"/>
        <v>19</v>
      </c>
      <c r="O167" s="5">
        <v>19</v>
      </c>
      <c r="Q167" s="5">
        <v>5000</v>
      </c>
      <c r="R167" s="5">
        <v>500</v>
      </c>
      <c r="S167" s="4" t="b">
        <f t="shared" si="37"/>
        <v>1</v>
      </c>
      <c r="T167" s="4" t="b">
        <f t="shared" si="38"/>
        <v>1</v>
      </c>
      <c r="U167" s="4" t="b">
        <f t="shared" si="39"/>
        <v>1</v>
      </c>
      <c r="V167" s="4" t="b">
        <f t="shared" si="40"/>
        <v>1</v>
      </c>
    </row>
    <row r="168" spans="1:22" ht="16.5" x14ac:dyDescent="0.2">
      <c r="A168" s="17"/>
      <c r="B168" s="18">
        <f t="shared" si="45"/>
        <v>164</v>
      </c>
      <c r="C168" s="24" t="s">
        <v>197</v>
      </c>
      <c r="D168" s="20">
        <v>480</v>
      </c>
      <c r="E168" s="21">
        <f t="shared" si="53"/>
        <v>60</v>
      </c>
      <c r="F168" s="21">
        <v>5000</v>
      </c>
      <c r="G168" s="21">
        <f t="shared" si="34"/>
        <v>3600</v>
      </c>
      <c r="H168" s="21">
        <v>500</v>
      </c>
      <c r="I168" s="21">
        <v>500</v>
      </c>
      <c r="J168" s="22">
        <f t="shared" si="50"/>
        <v>9600</v>
      </c>
      <c r="K168" s="4" t="s">
        <v>197</v>
      </c>
      <c r="L168" s="4" t="b">
        <f t="shared" si="35"/>
        <v>1</v>
      </c>
      <c r="M168" s="4">
        <v>480</v>
      </c>
      <c r="N168" s="5">
        <f t="shared" si="52"/>
        <v>60</v>
      </c>
      <c r="O168" s="5">
        <v>60</v>
      </c>
      <c r="Q168" s="5">
        <v>5000</v>
      </c>
      <c r="R168" s="5">
        <v>500</v>
      </c>
      <c r="S168" s="4" t="b">
        <f t="shared" si="37"/>
        <v>1</v>
      </c>
      <c r="T168" s="4" t="b">
        <f t="shared" si="38"/>
        <v>1</v>
      </c>
      <c r="U168" s="4" t="b">
        <f t="shared" si="39"/>
        <v>1</v>
      </c>
      <c r="V168" s="4" t="b">
        <f t="shared" si="40"/>
        <v>1</v>
      </c>
    </row>
    <row r="169" spans="1:22" ht="16.5" x14ac:dyDescent="0.2">
      <c r="A169" s="17"/>
      <c r="B169" s="18">
        <f t="shared" si="45"/>
        <v>165</v>
      </c>
      <c r="C169" s="24" t="s">
        <v>198</v>
      </c>
      <c r="D169" s="20">
        <v>552</v>
      </c>
      <c r="E169" s="21">
        <f t="shared" si="53"/>
        <v>69</v>
      </c>
      <c r="F169" s="21">
        <v>3500</v>
      </c>
      <c r="G169" s="21">
        <f t="shared" si="34"/>
        <v>4140</v>
      </c>
      <c r="H169" s="21">
        <v>500</v>
      </c>
      <c r="I169" s="21">
        <v>500</v>
      </c>
      <c r="J169" s="22">
        <f t="shared" si="50"/>
        <v>8640</v>
      </c>
      <c r="K169" s="4" t="s">
        <v>198</v>
      </c>
      <c r="L169" s="4" t="b">
        <f t="shared" si="35"/>
        <v>1</v>
      </c>
      <c r="M169" s="4">
        <v>552</v>
      </c>
      <c r="N169" s="5">
        <f t="shared" si="52"/>
        <v>69</v>
      </c>
      <c r="O169" s="5">
        <v>69</v>
      </c>
      <c r="Q169" s="5">
        <v>3500</v>
      </c>
      <c r="R169" s="5">
        <v>500</v>
      </c>
      <c r="S169" s="4" t="b">
        <f t="shared" si="37"/>
        <v>1</v>
      </c>
      <c r="T169" s="4" t="b">
        <f t="shared" si="38"/>
        <v>1</v>
      </c>
      <c r="U169" s="4" t="b">
        <f t="shared" si="39"/>
        <v>1</v>
      </c>
      <c r="V169" s="4" t="b">
        <f t="shared" si="40"/>
        <v>1</v>
      </c>
    </row>
    <row r="170" spans="1:22" ht="16.5" x14ac:dyDescent="0.2">
      <c r="A170" s="17"/>
      <c r="B170" s="18">
        <f t="shared" si="45"/>
        <v>166</v>
      </c>
      <c r="C170" s="24" t="s">
        <v>199</v>
      </c>
      <c r="D170" s="20">
        <v>900</v>
      </c>
      <c r="E170" s="21">
        <f t="shared" si="53"/>
        <v>113</v>
      </c>
      <c r="F170" s="21">
        <v>7000</v>
      </c>
      <c r="G170" s="21">
        <f t="shared" si="34"/>
        <v>6780</v>
      </c>
      <c r="H170" s="21">
        <v>500</v>
      </c>
      <c r="I170" s="21">
        <v>500</v>
      </c>
      <c r="J170" s="22">
        <f t="shared" si="50"/>
        <v>14780</v>
      </c>
      <c r="K170" s="4" t="s">
        <v>199</v>
      </c>
      <c r="L170" s="4" t="b">
        <f t="shared" si="35"/>
        <v>1</v>
      </c>
      <c r="M170" s="4">
        <v>900</v>
      </c>
      <c r="N170" s="5">
        <f t="shared" si="52"/>
        <v>113</v>
      </c>
      <c r="O170" s="5">
        <v>112.5</v>
      </c>
      <c r="Q170" s="5">
        <v>7000</v>
      </c>
      <c r="R170" s="5">
        <v>500</v>
      </c>
      <c r="S170" s="4" t="b">
        <f t="shared" si="37"/>
        <v>1</v>
      </c>
      <c r="T170" s="4" t="b">
        <f t="shared" si="38"/>
        <v>1</v>
      </c>
      <c r="U170" s="4" t="b">
        <f t="shared" si="39"/>
        <v>1</v>
      </c>
      <c r="V170" s="4" t="b">
        <f t="shared" si="40"/>
        <v>1</v>
      </c>
    </row>
    <row r="171" spans="1:22" ht="16.5" x14ac:dyDescent="0.2">
      <c r="A171" s="17"/>
      <c r="B171" s="18">
        <f t="shared" si="45"/>
        <v>167</v>
      </c>
      <c r="C171" s="24" t="s">
        <v>200</v>
      </c>
      <c r="D171" s="20">
        <v>576</v>
      </c>
      <c r="E171" s="21">
        <f t="shared" si="53"/>
        <v>72</v>
      </c>
      <c r="F171" s="21">
        <v>8000</v>
      </c>
      <c r="G171" s="21">
        <f t="shared" si="34"/>
        <v>4320</v>
      </c>
      <c r="H171" s="21">
        <v>500</v>
      </c>
      <c r="I171" s="21">
        <v>500</v>
      </c>
      <c r="J171" s="22">
        <f t="shared" si="50"/>
        <v>13320</v>
      </c>
      <c r="K171" s="4" t="s">
        <v>200</v>
      </c>
      <c r="L171" s="4" t="b">
        <f t="shared" si="35"/>
        <v>1</v>
      </c>
      <c r="M171" s="4">
        <v>576</v>
      </c>
      <c r="N171" s="5">
        <f t="shared" si="52"/>
        <v>72</v>
      </c>
      <c r="O171" s="5">
        <v>72</v>
      </c>
      <c r="Q171" s="5">
        <v>8000</v>
      </c>
      <c r="R171" s="5">
        <v>500</v>
      </c>
      <c r="S171" s="4" t="b">
        <f t="shared" si="37"/>
        <v>1</v>
      </c>
      <c r="T171" s="4" t="b">
        <f t="shared" si="38"/>
        <v>1</v>
      </c>
      <c r="U171" s="4" t="b">
        <f t="shared" si="39"/>
        <v>1</v>
      </c>
      <c r="V171" s="4" t="b">
        <f t="shared" si="40"/>
        <v>1</v>
      </c>
    </row>
    <row r="172" spans="1:22" ht="16.5" x14ac:dyDescent="0.2">
      <c r="A172" s="17"/>
      <c r="B172" s="18">
        <f t="shared" si="45"/>
        <v>168</v>
      </c>
      <c r="C172" s="24" t="s">
        <v>201</v>
      </c>
      <c r="D172" s="20">
        <v>280</v>
      </c>
      <c r="E172" s="21">
        <f t="shared" si="53"/>
        <v>35</v>
      </c>
      <c r="F172" s="21">
        <v>20000</v>
      </c>
      <c r="G172" s="21">
        <f t="shared" si="34"/>
        <v>2100</v>
      </c>
      <c r="H172" s="21">
        <v>500</v>
      </c>
      <c r="I172" s="21">
        <v>350</v>
      </c>
      <c r="J172" s="22">
        <f t="shared" si="50"/>
        <v>22950</v>
      </c>
      <c r="K172" s="4" t="s">
        <v>201</v>
      </c>
      <c r="L172" s="4" t="b">
        <f t="shared" si="35"/>
        <v>1</v>
      </c>
      <c r="M172" s="4">
        <v>280</v>
      </c>
      <c r="N172" s="5">
        <f t="shared" si="52"/>
        <v>35</v>
      </c>
      <c r="O172" s="5">
        <v>35</v>
      </c>
      <c r="Q172" s="5">
        <v>20000</v>
      </c>
      <c r="R172" s="5">
        <v>350</v>
      </c>
      <c r="S172" s="4" t="b">
        <f t="shared" si="37"/>
        <v>1</v>
      </c>
      <c r="T172" s="4" t="b">
        <f t="shared" si="38"/>
        <v>1</v>
      </c>
      <c r="U172" s="4" t="b">
        <f t="shared" si="39"/>
        <v>1</v>
      </c>
      <c r="V172" s="4" t="b">
        <f t="shared" si="40"/>
        <v>1</v>
      </c>
    </row>
    <row r="173" spans="1:22" ht="16.5" x14ac:dyDescent="0.2">
      <c r="A173" s="27" t="s">
        <v>202</v>
      </c>
      <c r="B173" s="18">
        <f t="shared" si="45"/>
        <v>169</v>
      </c>
      <c r="C173" s="24" t="s">
        <v>203</v>
      </c>
      <c r="D173" s="20">
        <v>242</v>
      </c>
      <c r="E173" s="21">
        <v>31</v>
      </c>
      <c r="F173" s="21">
        <v>8000</v>
      </c>
      <c r="G173" s="21">
        <f t="shared" si="34"/>
        <v>1860</v>
      </c>
      <c r="H173" s="21">
        <v>500</v>
      </c>
      <c r="I173" s="21">
        <v>600</v>
      </c>
      <c r="J173" s="22">
        <f t="shared" si="50"/>
        <v>10960</v>
      </c>
      <c r="K173" s="4" t="s">
        <v>203</v>
      </c>
      <c r="L173" s="4" t="b">
        <f t="shared" si="35"/>
        <v>1</v>
      </c>
      <c r="M173" s="4">
        <v>242</v>
      </c>
      <c r="N173" s="26">
        <f t="shared" ref="N173" si="54">ROUND(M173/8,-0.3)+1</f>
        <v>31</v>
      </c>
      <c r="O173" s="5">
        <v>31</v>
      </c>
      <c r="P173" s="26"/>
      <c r="Q173" s="5">
        <v>8000</v>
      </c>
      <c r="R173" s="5">
        <v>600</v>
      </c>
      <c r="S173" s="4" t="b">
        <f t="shared" si="37"/>
        <v>1</v>
      </c>
      <c r="T173" s="4" t="b">
        <f t="shared" si="38"/>
        <v>1</v>
      </c>
      <c r="U173" s="4" t="b">
        <f t="shared" si="39"/>
        <v>1</v>
      </c>
      <c r="V173" s="4" t="b">
        <f t="shared" si="40"/>
        <v>1</v>
      </c>
    </row>
    <row r="174" spans="1:22" ht="33" x14ac:dyDescent="0.2">
      <c r="A174" s="17" t="s">
        <v>204</v>
      </c>
      <c r="B174" s="18">
        <f t="shared" si="45"/>
        <v>170</v>
      </c>
      <c r="C174" s="24" t="s">
        <v>205</v>
      </c>
      <c r="D174" s="20">
        <v>160</v>
      </c>
      <c r="E174" s="21">
        <f t="shared" ref="E174:E178" si="55">ROUND(D174/8,-0.3)</f>
        <v>20</v>
      </c>
      <c r="F174" s="21">
        <v>5000</v>
      </c>
      <c r="G174" s="21">
        <f t="shared" si="34"/>
        <v>1200</v>
      </c>
      <c r="H174" s="21">
        <v>500</v>
      </c>
      <c r="I174" s="21"/>
      <c r="J174" s="22">
        <f t="shared" si="50"/>
        <v>6700</v>
      </c>
      <c r="K174" s="4" t="s">
        <v>205</v>
      </c>
      <c r="L174" s="4" t="b">
        <f t="shared" si="35"/>
        <v>1</v>
      </c>
      <c r="M174" s="4">
        <v>160</v>
      </c>
      <c r="N174" s="5">
        <f t="shared" si="52"/>
        <v>20</v>
      </c>
      <c r="O174" s="5">
        <v>20</v>
      </c>
      <c r="Q174" s="5">
        <v>5000</v>
      </c>
      <c r="R174" s="5">
        <v>0</v>
      </c>
      <c r="S174" s="4" t="b">
        <f t="shared" si="37"/>
        <v>1</v>
      </c>
      <c r="T174" s="4" t="b">
        <f t="shared" si="38"/>
        <v>1</v>
      </c>
      <c r="U174" s="4" t="b">
        <f t="shared" si="39"/>
        <v>1</v>
      </c>
      <c r="V174" s="4" t="b">
        <f t="shared" si="40"/>
        <v>1</v>
      </c>
    </row>
    <row r="175" spans="1:22" ht="16.5" x14ac:dyDescent="0.2">
      <c r="A175" s="17"/>
      <c r="B175" s="18">
        <f t="shared" si="45"/>
        <v>171</v>
      </c>
      <c r="C175" s="19" t="s">
        <v>206</v>
      </c>
      <c r="D175" s="20">
        <v>396</v>
      </c>
      <c r="E175" s="21">
        <f t="shared" si="55"/>
        <v>50</v>
      </c>
      <c r="F175" s="21">
        <v>10000</v>
      </c>
      <c r="G175" s="21">
        <f t="shared" si="34"/>
        <v>3000</v>
      </c>
      <c r="H175" s="21">
        <v>500</v>
      </c>
      <c r="I175" s="21">
        <v>250</v>
      </c>
      <c r="J175" s="22">
        <f t="shared" si="50"/>
        <v>13750</v>
      </c>
      <c r="K175" s="4" t="s">
        <v>206</v>
      </c>
      <c r="L175" s="4" t="b">
        <f t="shared" si="35"/>
        <v>1</v>
      </c>
      <c r="M175" s="4">
        <v>396</v>
      </c>
      <c r="N175" s="5">
        <f t="shared" si="52"/>
        <v>50</v>
      </c>
      <c r="O175" s="5">
        <v>49.5</v>
      </c>
      <c r="Q175" s="5">
        <v>10000</v>
      </c>
      <c r="R175" s="5">
        <v>250</v>
      </c>
      <c r="S175" s="4" t="b">
        <f t="shared" si="37"/>
        <v>1</v>
      </c>
      <c r="T175" s="4" t="b">
        <f t="shared" si="38"/>
        <v>1</v>
      </c>
      <c r="U175" s="4" t="b">
        <f t="shared" si="39"/>
        <v>1</v>
      </c>
      <c r="V175" s="4" t="b">
        <f t="shared" si="40"/>
        <v>1</v>
      </c>
    </row>
    <row r="176" spans="1:22" ht="16.5" x14ac:dyDescent="0.2">
      <c r="A176" s="17"/>
      <c r="B176" s="18">
        <f t="shared" si="45"/>
        <v>172</v>
      </c>
      <c r="C176" s="19" t="s">
        <v>207</v>
      </c>
      <c r="D176" s="20">
        <v>144</v>
      </c>
      <c r="E176" s="21">
        <f t="shared" si="55"/>
        <v>18</v>
      </c>
      <c r="F176" s="21">
        <v>6000</v>
      </c>
      <c r="G176" s="21">
        <f t="shared" si="34"/>
        <v>1080</v>
      </c>
      <c r="H176" s="21">
        <v>500</v>
      </c>
      <c r="I176" s="21"/>
      <c r="J176" s="22">
        <f t="shared" si="50"/>
        <v>7580</v>
      </c>
      <c r="K176" s="4" t="s">
        <v>207</v>
      </c>
      <c r="L176" s="4" t="b">
        <f t="shared" si="35"/>
        <v>1</v>
      </c>
      <c r="M176" s="4">
        <v>144</v>
      </c>
      <c r="N176" s="5">
        <f t="shared" si="52"/>
        <v>18</v>
      </c>
      <c r="O176" s="5">
        <v>18</v>
      </c>
      <c r="Q176" s="5">
        <v>6000</v>
      </c>
      <c r="R176" s="5">
        <v>0</v>
      </c>
      <c r="S176" s="4" t="b">
        <f t="shared" si="37"/>
        <v>1</v>
      </c>
      <c r="T176" s="4" t="b">
        <f t="shared" si="38"/>
        <v>1</v>
      </c>
      <c r="U176" s="4" t="b">
        <f t="shared" si="39"/>
        <v>1</v>
      </c>
      <c r="V176" s="4" t="b">
        <f t="shared" si="40"/>
        <v>1</v>
      </c>
    </row>
    <row r="177" spans="1:22" ht="16.5" x14ac:dyDescent="0.2">
      <c r="A177" s="17"/>
      <c r="B177" s="18">
        <f t="shared" si="45"/>
        <v>173</v>
      </c>
      <c r="C177" s="24" t="s">
        <v>208</v>
      </c>
      <c r="D177" s="20">
        <v>362</v>
      </c>
      <c r="E177" s="21">
        <f>ROUND(D177/8,-0.3)+1</f>
        <v>46</v>
      </c>
      <c r="F177" s="21">
        <v>7000</v>
      </c>
      <c r="G177" s="21">
        <f t="shared" si="34"/>
        <v>2760</v>
      </c>
      <c r="H177" s="21">
        <v>500</v>
      </c>
      <c r="I177" s="21">
        <v>500</v>
      </c>
      <c r="J177" s="22">
        <f>SUM(F177:I177)</f>
        <v>10760</v>
      </c>
      <c r="K177" s="4" t="s">
        <v>208</v>
      </c>
      <c r="L177" s="4" t="b">
        <f t="shared" si="35"/>
        <v>1</v>
      </c>
      <c r="M177" s="4">
        <v>362</v>
      </c>
      <c r="N177" s="5">
        <f t="shared" si="52"/>
        <v>45</v>
      </c>
      <c r="O177" s="5">
        <v>46</v>
      </c>
      <c r="P177" s="5" t="s">
        <v>54</v>
      </c>
      <c r="Q177" s="5">
        <v>7000</v>
      </c>
      <c r="R177" s="5">
        <v>500</v>
      </c>
      <c r="S177" s="4" t="b">
        <f t="shared" si="37"/>
        <v>1</v>
      </c>
      <c r="T177" s="4" t="b">
        <f t="shared" si="38"/>
        <v>0</v>
      </c>
      <c r="U177" s="4" t="b">
        <f t="shared" si="39"/>
        <v>1</v>
      </c>
      <c r="V177" s="4" t="b">
        <f t="shared" si="40"/>
        <v>1</v>
      </c>
    </row>
    <row r="178" spans="1:22" ht="30.6" customHeight="1" x14ac:dyDescent="0.2">
      <c r="A178" s="17"/>
      <c r="B178" s="18">
        <f t="shared" si="45"/>
        <v>174</v>
      </c>
      <c r="C178" s="24" t="s">
        <v>209</v>
      </c>
      <c r="D178" s="20">
        <v>692</v>
      </c>
      <c r="E178" s="21">
        <f t="shared" si="55"/>
        <v>87</v>
      </c>
      <c r="F178" s="21">
        <v>9000</v>
      </c>
      <c r="G178" s="21">
        <f t="shared" si="34"/>
        <v>5220</v>
      </c>
      <c r="H178" s="21">
        <v>500</v>
      </c>
      <c r="I178" s="21">
        <v>500</v>
      </c>
      <c r="J178" s="22">
        <f>SUM(F178:I178)</f>
        <v>15220</v>
      </c>
      <c r="K178" s="4" t="s">
        <v>209</v>
      </c>
      <c r="L178" s="4" t="b">
        <f t="shared" si="35"/>
        <v>1</v>
      </c>
      <c r="M178" s="4">
        <v>692</v>
      </c>
      <c r="N178" s="5">
        <f t="shared" si="52"/>
        <v>87</v>
      </c>
      <c r="O178" s="5">
        <v>86.5</v>
      </c>
      <c r="Q178" s="5">
        <v>9000</v>
      </c>
      <c r="R178" s="5">
        <v>500</v>
      </c>
      <c r="S178" s="4" t="b">
        <f t="shared" si="37"/>
        <v>1</v>
      </c>
      <c r="T178" s="4" t="b">
        <f t="shared" si="38"/>
        <v>1</v>
      </c>
      <c r="U178" s="4" t="b">
        <f t="shared" si="39"/>
        <v>1</v>
      </c>
      <c r="V178" s="4" t="b">
        <f t="shared" si="40"/>
        <v>1</v>
      </c>
    </row>
    <row r="179" spans="1:22" ht="32.450000000000003" customHeight="1" x14ac:dyDescent="0.2">
      <c r="A179" s="17" t="s">
        <v>204</v>
      </c>
      <c r="B179" s="18"/>
      <c r="C179" s="24" t="s">
        <v>210</v>
      </c>
      <c r="D179" s="20"/>
      <c r="E179" s="21"/>
      <c r="F179" s="21"/>
      <c r="G179" s="21"/>
      <c r="H179" s="21"/>
      <c r="I179" s="21"/>
      <c r="J179" s="22"/>
      <c r="U179" s="4" t="b">
        <f t="shared" si="39"/>
        <v>1</v>
      </c>
      <c r="V179" s="4" t="b">
        <f t="shared" si="40"/>
        <v>1</v>
      </c>
    </row>
    <row r="180" spans="1:22" ht="16.5" x14ac:dyDescent="0.2">
      <c r="A180" s="17"/>
      <c r="B180" s="18">
        <f>B178+1</f>
        <v>175</v>
      </c>
      <c r="C180" s="19" t="s">
        <v>211</v>
      </c>
      <c r="D180" s="20">
        <v>240</v>
      </c>
      <c r="E180" s="21">
        <f t="shared" ref="E180:E188" si="56">ROUND(D180/8,-0.3)</f>
        <v>30</v>
      </c>
      <c r="F180" s="21">
        <v>30000</v>
      </c>
      <c r="G180" s="21">
        <f t="shared" ref="G180:G216" si="57">ROUND(60*E180,-0.3)</f>
        <v>1800</v>
      </c>
      <c r="H180" s="21">
        <v>500</v>
      </c>
      <c r="I180" s="21"/>
      <c r="J180" s="22">
        <f>SUM(F180:I180)</f>
        <v>32300</v>
      </c>
      <c r="K180" s="4" t="s">
        <v>211</v>
      </c>
      <c r="L180" s="4" t="b">
        <f t="shared" si="35"/>
        <v>1</v>
      </c>
      <c r="M180" s="4">
        <v>240</v>
      </c>
      <c r="N180" s="5">
        <f t="shared" ref="N180:N212" si="58">ROUND(M180/8,-0.3)</f>
        <v>30</v>
      </c>
      <c r="O180" s="5">
        <v>30</v>
      </c>
      <c r="Q180" s="5">
        <v>30000</v>
      </c>
      <c r="R180" s="5">
        <v>0</v>
      </c>
      <c r="S180" s="4" t="b">
        <f t="shared" ref="S180:S216" si="59">M180=D180</f>
        <v>1</v>
      </c>
      <c r="T180" s="4" t="b">
        <f t="shared" ref="T180:T216" si="60">E180=N180</f>
        <v>1</v>
      </c>
      <c r="U180" s="4" t="b">
        <f t="shared" si="39"/>
        <v>1</v>
      </c>
      <c r="V180" s="4" t="b">
        <f t="shared" si="40"/>
        <v>1</v>
      </c>
    </row>
    <row r="181" spans="1:22" ht="16.5" x14ac:dyDescent="0.2">
      <c r="A181" s="17"/>
      <c r="B181" s="18">
        <f t="shared" ref="B181:B216" si="61">B180+1</f>
        <v>176</v>
      </c>
      <c r="C181" s="19" t="s">
        <v>212</v>
      </c>
      <c r="D181" s="20">
        <v>240</v>
      </c>
      <c r="E181" s="21">
        <f t="shared" si="56"/>
        <v>30</v>
      </c>
      <c r="F181" s="21">
        <v>30000</v>
      </c>
      <c r="G181" s="21">
        <f t="shared" si="57"/>
        <v>1800</v>
      </c>
      <c r="H181" s="21">
        <v>500</v>
      </c>
      <c r="I181" s="21"/>
      <c r="J181" s="22">
        <f>SUM(F181:I181)</f>
        <v>32300</v>
      </c>
      <c r="K181" s="4" t="s">
        <v>212</v>
      </c>
      <c r="L181" s="4" t="b">
        <f t="shared" si="35"/>
        <v>1</v>
      </c>
      <c r="M181" s="4">
        <v>240</v>
      </c>
      <c r="N181" s="5">
        <f t="shared" si="58"/>
        <v>30</v>
      </c>
      <c r="O181" s="5">
        <v>30</v>
      </c>
      <c r="Q181" s="5">
        <v>30000</v>
      </c>
      <c r="R181" s="5">
        <v>0</v>
      </c>
      <c r="S181" s="4" t="b">
        <f t="shared" si="59"/>
        <v>1</v>
      </c>
      <c r="T181" s="4" t="b">
        <f t="shared" si="60"/>
        <v>1</v>
      </c>
      <c r="U181" s="4" t="b">
        <f t="shared" si="39"/>
        <v>1</v>
      </c>
      <c r="V181" s="4" t="b">
        <f t="shared" si="40"/>
        <v>1</v>
      </c>
    </row>
    <row r="182" spans="1:22" ht="16.5" x14ac:dyDescent="0.2">
      <c r="A182" s="17"/>
      <c r="B182" s="18">
        <f t="shared" si="61"/>
        <v>177</v>
      </c>
      <c r="C182" s="19" t="s">
        <v>213</v>
      </c>
      <c r="D182" s="20">
        <v>280</v>
      </c>
      <c r="E182" s="21">
        <f t="shared" si="56"/>
        <v>35</v>
      </c>
      <c r="F182" s="21">
        <v>30000</v>
      </c>
      <c r="G182" s="21">
        <f t="shared" si="57"/>
        <v>2100</v>
      </c>
      <c r="H182" s="21">
        <v>500</v>
      </c>
      <c r="I182" s="21"/>
      <c r="J182" s="22">
        <f>SUM(F182:I182)</f>
        <v>32600</v>
      </c>
      <c r="K182" s="4" t="s">
        <v>213</v>
      </c>
      <c r="L182" s="4" t="b">
        <f t="shared" si="35"/>
        <v>1</v>
      </c>
      <c r="M182" s="4">
        <v>280</v>
      </c>
      <c r="N182" s="5">
        <f t="shared" si="58"/>
        <v>35</v>
      </c>
      <c r="O182" s="5">
        <v>35</v>
      </c>
      <c r="Q182" s="5">
        <v>30000</v>
      </c>
      <c r="R182" s="5">
        <v>0</v>
      </c>
      <c r="S182" s="4" t="b">
        <f t="shared" si="59"/>
        <v>1</v>
      </c>
      <c r="T182" s="4" t="b">
        <f t="shared" si="60"/>
        <v>1</v>
      </c>
      <c r="U182" s="4" t="b">
        <f t="shared" si="39"/>
        <v>1</v>
      </c>
      <c r="V182" s="4" t="b">
        <f t="shared" si="40"/>
        <v>1</v>
      </c>
    </row>
    <row r="183" spans="1:22" ht="16.5" x14ac:dyDescent="0.2">
      <c r="A183" s="17"/>
      <c r="B183" s="18">
        <f t="shared" si="61"/>
        <v>178</v>
      </c>
      <c r="C183" s="19" t="s">
        <v>214</v>
      </c>
      <c r="D183" s="20">
        <v>160</v>
      </c>
      <c r="E183" s="21">
        <f t="shared" si="56"/>
        <v>20</v>
      </c>
      <c r="F183" s="21">
        <v>30000</v>
      </c>
      <c r="G183" s="21">
        <f t="shared" si="57"/>
        <v>1200</v>
      </c>
      <c r="H183" s="21">
        <v>500</v>
      </c>
      <c r="I183" s="21"/>
      <c r="J183" s="22">
        <f>SUM(F183:I183)</f>
        <v>31700</v>
      </c>
      <c r="K183" s="4" t="s">
        <v>214</v>
      </c>
      <c r="L183" s="4" t="b">
        <f t="shared" si="35"/>
        <v>1</v>
      </c>
      <c r="M183" s="4">
        <v>160</v>
      </c>
      <c r="N183" s="5">
        <f t="shared" si="58"/>
        <v>20</v>
      </c>
      <c r="O183" s="5">
        <v>20</v>
      </c>
      <c r="Q183" s="5">
        <v>30000</v>
      </c>
      <c r="R183" s="5">
        <v>0</v>
      </c>
      <c r="S183" s="4" t="b">
        <f t="shared" si="59"/>
        <v>1</v>
      </c>
      <c r="T183" s="4" t="b">
        <f t="shared" si="60"/>
        <v>1</v>
      </c>
      <c r="U183" s="4" t="b">
        <f t="shared" si="39"/>
        <v>1</v>
      </c>
      <c r="V183" s="4" t="b">
        <f t="shared" si="40"/>
        <v>1</v>
      </c>
    </row>
    <row r="184" spans="1:22" ht="16.5" x14ac:dyDescent="0.2">
      <c r="A184" s="17"/>
      <c r="B184" s="18">
        <f t="shared" si="61"/>
        <v>179</v>
      </c>
      <c r="C184" s="19" t="s">
        <v>215</v>
      </c>
      <c r="D184" s="20">
        <v>240</v>
      </c>
      <c r="E184" s="21">
        <f t="shared" si="56"/>
        <v>30</v>
      </c>
      <c r="F184" s="21">
        <v>30000</v>
      </c>
      <c r="G184" s="21">
        <f t="shared" si="57"/>
        <v>1800</v>
      </c>
      <c r="H184" s="21">
        <v>500</v>
      </c>
      <c r="I184" s="21"/>
      <c r="J184" s="22">
        <f>SUM(F184:I184)</f>
        <v>32300</v>
      </c>
      <c r="K184" s="4" t="s">
        <v>215</v>
      </c>
      <c r="L184" s="4" t="b">
        <f t="shared" si="35"/>
        <v>1</v>
      </c>
      <c r="M184" s="4">
        <v>240</v>
      </c>
      <c r="N184" s="5">
        <f t="shared" si="58"/>
        <v>30</v>
      </c>
      <c r="O184" s="5">
        <v>30</v>
      </c>
      <c r="Q184" s="5">
        <v>30000</v>
      </c>
      <c r="R184" s="5">
        <v>0</v>
      </c>
      <c r="S184" s="4" t="b">
        <f t="shared" si="59"/>
        <v>1</v>
      </c>
      <c r="T184" s="4" t="b">
        <f t="shared" si="60"/>
        <v>1</v>
      </c>
      <c r="U184" s="4" t="b">
        <f t="shared" si="39"/>
        <v>1</v>
      </c>
      <c r="V184" s="4" t="b">
        <f t="shared" si="40"/>
        <v>1</v>
      </c>
    </row>
    <row r="185" spans="1:22" ht="16.5" x14ac:dyDescent="0.2">
      <c r="A185" s="17"/>
      <c r="B185" s="18">
        <f t="shared" si="61"/>
        <v>180</v>
      </c>
      <c r="C185" s="24" t="s">
        <v>216</v>
      </c>
      <c r="D185" s="20">
        <v>840</v>
      </c>
      <c r="E185" s="21">
        <f t="shared" si="56"/>
        <v>105</v>
      </c>
      <c r="F185" s="21">
        <v>25000</v>
      </c>
      <c r="G185" s="21">
        <f t="shared" si="57"/>
        <v>6300</v>
      </c>
      <c r="H185" s="21">
        <v>500</v>
      </c>
      <c r="I185" s="21">
        <v>500</v>
      </c>
      <c r="J185" s="22">
        <f t="shared" ref="J185:J214" si="62">SUM(F185:I185)</f>
        <v>32300</v>
      </c>
      <c r="K185" s="4" t="s">
        <v>216</v>
      </c>
      <c r="L185" s="4" t="b">
        <f t="shared" si="35"/>
        <v>1</v>
      </c>
      <c r="M185" s="4">
        <v>840</v>
      </c>
      <c r="N185" s="5">
        <f t="shared" si="58"/>
        <v>105</v>
      </c>
      <c r="O185" s="5">
        <v>105</v>
      </c>
      <c r="Q185" s="5">
        <v>25000</v>
      </c>
      <c r="R185" s="5">
        <v>500</v>
      </c>
      <c r="S185" s="4" t="b">
        <f t="shared" si="59"/>
        <v>1</v>
      </c>
      <c r="T185" s="4" t="b">
        <f t="shared" si="60"/>
        <v>1</v>
      </c>
      <c r="U185" s="4" t="b">
        <f t="shared" si="39"/>
        <v>1</v>
      </c>
      <c r="V185" s="4" t="b">
        <f t="shared" si="40"/>
        <v>1</v>
      </c>
    </row>
    <row r="186" spans="1:22" ht="16.5" x14ac:dyDescent="0.2">
      <c r="A186" s="17"/>
      <c r="B186" s="18">
        <f t="shared" si="61"/>
        <v>181</v>
      </c>
      <c r="C186" s="24" t="s">
        <v>217</v>
      </c>
      <c r="D186" s="20">
        <v>1040</v>
      </c>
      <c r="E186" s="21">
        <f t="shared" si="56"/>
        <v>130</v>
      </c>
      <c r="F186" s="21">
        <v>35000</v>
      </c>
      <c r="G186" s="21">
        <f t="shared" si="57"/>
        <v>7800</v>
      </c>
      <c r="H186" s="21">
        <v>500</v>
      </c>
      <c r="I186" s="21">
        <v>500</v>
      </c>
      <c r="J186" s="22">
        <f t="shared" si="62"/>
        <v>43800</v>
      </c>
      <c r="K186" s="4" t="s">
        <v>217</v>
      </c>
      <c r="L186" s="4" t="b">
        <f t="shared" si="35"/>
        <v>1</v>
      </c>
      <c r="M186" s="4">
        <v>1040</v>
      </c>
      <c r="N186" s="5">
        <f t="shared" si="58"/>
        <v>130</v>
      </c>
      <c r="O186" s="5">
        <v>130</v>
      </c>
      <c r="Q186" s="5">
        <v>35000</v>
      </c>
      <c r="R186" s="5">
        <v>500</v>
      </c>
      <c r="S186" s="4" t="b">
        <f t="shared" si="59"/>
        <v>1</v>
      </c>
      <c r="T186" s="4" t="b">
        <f t="shared" si="60"/>
        <v>1</v>
      </c>
      <c r="U186" s="4" t="b">
        <f t="shared" si="39"/>
        <v>1</v>
      </c>
      <c r="V186" s="4" t="b">
        <f t="shared" si="40"/>
        <v>1</v>
      </c>
    </row>
    <row r="187" spans="1:22" ht="16.5" x14ac:dyDescent="0.2">
      <c r="A187" s="17"/>
      <c r="B187" s="18">
        <f t="shared" si="61"/>
        <v>182</v>
      </c>
      <c r="C187" s="24" t="s">
        <v>218</v>
      </c>
      <c r="D187" s="20">
        <v>516</v>
      </c>
      <c r="E187" s="21">
        <f t="shared" si="56"/>
        <v>65</v>
      </c>
      <c r="F187" s="21">
        <v>15000</v>
      </c>
      <c r="G187" s="21">
        <f t="shared" si="57"/>
        <v>3900</v>
      </c>
      <c r="H187" s="21">
        <v>500</v>
      </c>
      <c r="I187" s="21">
        <v>500</v>
      </c>
      <c r="J187" s="22">
        <f t="shared" si="62"/>
        <v>19900</v>
      </c>
      <c r="K187" s="4" t="s">
        <v>218</v>
      </c>
      <c r="L187" s="4" t="b">
        <f t="shared" si="35"/>
        <v>1</v>
      </c>
      <c r="M187" s="4">
        <v>516</v>
      </c>
      <c r="N187" s="5">
        <f t="shared" si="58"/>
        <v>65</v>
      </c>
      <c r="O187" s="5">
        <v>64.5</v>
      </c>
      <c r="Q187" s="5">
        <v>15000</v>
      </c>
      <c r="R187" s="5">
        <v>500</v>
      </c>
      <c r="S187" s="4" t="b">
        <f t="shared" si="59"/>
        <v>1</v>
      </c>
      <c r="T187" s="4" t="b">
        <f t="shared" si="60"/>
        <v>1</v>
      </c>
      <c r="U187" s="4" t="b">
        <f t="shared" si="39"/>
        <v>1</v>
      </c>
      <c r="V187" s="4" t="b">
        <f t="shared" si="40"/>
        <v>1</v>
      </c>
    </row>
    <row r="188" spans="1:22" ht="31.15" customHeight="1" x14ac:dyDescent="0.2">
      <c r="A188" s="17"/>
      <c r="B188" s="18">
        <f t="shared" si="61"/>
        <v>183</v>
      </c>
      <c r="C188" s="24" t="s">
        <v>219</v>
      </c>
      <c r="D188" s="20">
        <v>116</v>
      </c>
      <c r="E188" s="21">
        <f t="shared" si="56"/>
        <v>15</v>
      </c>
      <c r="F188" s="21">
        <v>5000</v>
      </c>
      <c r="G188" s="21">
        <f t="shared" si="57"/>
        <v>900</v>
      </c>
      <c r="H188" s="21">
        <v>500</v>
      </c>
      <c r="I188" s="21">
        <v>500</v>
      </c>
      <c r="J188" s="22">
        <f t="shared" si="62"/>
        <v>6900</v>
      </c>
      <c r="K188" s="4" t="s">
        <v>219</v>
      </c>
      <c r="L188" s="4" t="b">
        <f t="shared" si="35"/>
        <v>1</v>
      </c>
      <c r="M188" s="4">
        <v>116</v>
      </c>
      <c r="N188" s="5">
        <f t="shared" si="58"/>
        <v>15</v>
      </c>
      <c r="O188" s="5">
        <v>14.5</v>
      </c>
      <c r="Q188" s="5">
        <v>5000</v>
      </c>
      <c r="R188" s="5">
        <v>500</v>
      </c>
      <c r="S188" s="4" t="b">
        <f t="shared" si="59"/>
        <v>1</v>
      </c>
      <c r="T188" s="4" t="b">
        <f t="shared" si="60"/>
        <v>1</v>
      </c>
      <c r="U188" s="4" t="b">
        <f t="shared" si="39"/>
        <v>1</v>
      </c>
      <c r="V188" s="4" t="b">
        <f t="shared" si="40"/>
        <v>1</v>
      </c>
    </row>
    <row r="189" spans="1:22" ht="16.5" x14ac:dyDescent="0.2">
      <c r="A189" s="17"/>
      <c r="B189" s="18">
        <f t="shared" si="61"/>
        <v>184</v>
      </c>
      <c r="C189" s="24" t="s">
        <v>220</v>
      </c>
      <c r="D189" s="20">
        <v>1234</v>
      </c>
      <c r="E189" s="21">
        <v>155</v>
      </c>
      <c r="F189" s="21">
        <v>35000</v>
      </c>
      <c r="G189" s="21">
        <f t="shared" si="57"/>
        <v>9300</v>
      </c>
      <c r="H189" s="21">
        <v>500</v>
      </c>
      <c r="I189" s="21">
        <v>500</v>
      </c>
      <c r="J189" s="22">
        <f>SUM(F189:I189)</f>
        <v>45300</v>
      </c>
      <c r="K189" s="4" t="s">
        <v>220</v>
      </c>
      <c r="L189" s="4" t="b">
        <f t="shared" si="35"/>
        <v>1</v>
      </c>
      <c r="M189" s="4">
        <v>1234</v>
      </c>
      <c r="N189" s="26">
        <f t="shared" ref="N189" si="63">ROUND(M189/8,-0.3)+1</f>
        <v>155</v>
      </c>
      <c r="O189" s="5">
        <v>155</v>
      </c>
      <c r="P189" s="26"/>
      <c r="Q189" s="5">
        <v>35000</v>
      </c>
      <c r="R189" s="5">
        <v>500</v>
      </c>
      <c r="S189" s="4" t="b">
        <f t="shared" si="59"/>
        <v>1</v>
      </c>
      <c r="T189" s="4" t="b">
        <f t="shared" si="60"/>
        <v>1</v>
      </c>
      <c r="U189" s="4" t="b">
        <f t="shared" si="39"/>
        <v>1</v>
      </c>
      <c r="V189" s="4" t="b">
        <f t="shared" si="40"/>
        <v>1</v>
      </c>
    </row>
    <row r="190" spans="1:22" ht="16.5" x14ac:dyDescent="0.2">
      <c r="A190" s="17"/>
      <c r="B190" s="18">
        <f t="shared" si="61"/>
        <v>185</v>
      </c>
      <c r="C190" s="24" t="s">
        <v>221</v>
      </c>
      <c r="D190" s="20">
        <v>102</v>
      </c>
      <c r="E190" s="21">
        <f t="shared" ref="E190:E195" si="64">ROUND(D190/8,-0.3)</f>
        <v>13</v>
      </c>
      <c r="F190" s="21">
        <v>30000</v>
      </c>
      <c r="G190" s="21">
        <f t="shared" si="57"/>
        <v>780</v>
      </c>
      <c r="H190" s="21">
        <v>500</v>
      </c>
      <c r="I190" s="21"/>
      <c r="J190" s="22">
        <f t="shared" si="62"/>
        <v>31280</v>
      </c>
      <c r="K190" s="4" t="s">
        <v>221</v>
      </c>
      <c r="L190" s="4" t="b">
        <f t="shared" si="35"/>
        <v>1</v>
      </c>
      <c r="M190" s="4">
        <v>102</v>
      </c>
      <c r="N190" s="5">
        <f t="shared" si="58"/>
        <v>13</v>
      </c>
      <c r="O190" s="5">
        <v>12.75</v>
      </c>
      <c r="Q190" s="5">
        <v>30000</v>
      </c>
      <c r="R190" s="5">
        <v>0</v>
      </c>
      <c r="S190" s="4" t="b">
        <f t="shared" si="59"/>
        <v>1</v>
      </c>
      <c r="T190" s="4" t="b">
        <f t="shared" si="60"/>
        <v>1</v>
      </c>
      <c r="U190" s="4" t="b">
        <f t="shared" si="39"/>
        <v>1</v>
      </c>
      <c r="V190" s="4" t="b">
        <f t="shared" si="40"/>
        <v>1</v>
      </c>
    </row>
    <row r="191" spans="1:22" ht="16.5" x14ac:dyDescent="0.2">
      <c r="A191" s="17"/>
      <c r="B191" s="18">
        <f t="shared" si="61"/>
        <v>186</v>
      </c>
      <c r="C191" s="24" t="s">
        <v>222</v>
      </c>
      <c r="D191" s="20">
        <v>108</v>
      </c>
      <c r="E191" s="21">
        <f t="shared" si="64"/>
        <v>14</v>
      </c>
      <c r="F191" s="21">
        <v>30000</v>
      </c>
      <c r="G191" s="21">
        <f t="shared" si="57"/>
        <v>840</v>
      </c>
      <c r="H191" s="21">
        <v>500</v>
      </c>
      <c r="I191" s="21"/>
      <c r="J191" s="22">
        <f t="shared" si="62"/>
        <v>31340</v>
      </c>
      <c r="K191" s="4" t="s">
        <v>222</v>
      </c>
      <c r="L191" s="4" t="b">
        <f t="shared" si="35"/>
        <v>1</v>
      </c>
      <c r="M191" s="4">
        <v>108</v>
      </c>
      <c r="N191" s="5">
        <f t="shared" si="58"/>
        <v>14</v>
      </c>
      <c r="O191" s="5">
        <v>13.5</v>
      </c>
      <c r="Q191" s="5">
        <v>30000</v>
      </c>
      <c r="R191" s="5">
        <v>0</v>
      </c>
      <c r="S191" s="4" t="b">
        <f t="shared" si="59"/>
        <v>1</v>
      </c>
      <c r="T191" s="4" t="b">
        <f t="shared" si="60"/>
        <v>1</v>
      </c>
      <c r="U191" s="4" t="b">
        <f t="shared" si="39"/>
        <v>1</v>
      </c>
      <c r="V191" s="4" t="b">
        <f t="shared" si="40"/>
        <v>1</v>
      </c>
    </row>
    <row r="192" spans="1:22" ht="16.5" x14ac:dyDescent="0.2">
      <c r="A192" s="17"/>
      <c r="B192" s="18">
        <f t="shared" si="61"/>
        <v>187</v>
      </c>
      <c r="C192" s="24" t="s">
        <v>223</v>
      </c>
      <c r="D192" s="20">
        <v>487</v>
      </c>
      <c r="E192" s="21">
        <f t="shared" si="64"/>
        <v>61</v>
      </c>
      <c r="F192" s="21">
        <v>10000</v>
      </c>
      <c r="G192" s="21">
        <f t="shared" si="57"/>
        <v>3660</v>
      </c>
      <c r="H192" s="21">
        <v>500</v>
      </c>
      <c r="I192" s="21">
        <v>500</v>
      </c>
      <c r="J192" s="22">
        <f>SUM(F192:I192)</f>
        <v>14660</v>
      </c>
      <c r="K192" s="4" t="s">
        <v>223</v>
      </c>
      <c r="L192" s="4" t="b">
        <f t="shared" si="35"/>
        <v>1</v>
      </c>
      <c r="M192" s="4">
        <v>487</v>
      </c>
      <c r="N192" s="5">
        <f t="shared" si="58"/>
        <v>61</v>
      </c>
      <c r="O192" s="5">
        <v>60.875</v>
      </c>
      <c r="Q192" s="5">
        <v>10000</v>
      </c>
      <c r="R192" s="5">
        <v>500</v>
      </c>
      <c r="S192" s="4" t="b">
        <f t="shared" si="59"/>
        <v>1</v>
      </c>
      <c r="T192" s="4" t="b">
        <f t="shared" si="60"/>
        <v>1</v>
      </c>
      <c r="U192" s="4" t="b">
        <f t="shared" si="39"/>
        <v>1</v>
      </c>
      <c r="V192" s="4" t="b">
        <f t="shared" si="40"/>
        <v>1</v>
      </c>
    </row>
    <row r="193" spans="1:22" ht="47.25" customHeight="1" x14ac:dyDescent="0.2">
      <c r="A193" s="17"/>
      <c r="B193" s="18">
        <f t="shared" si="61"/>
        <v>188</v>
      </c>
      <c r="C193" s="24" t="s">
        <v>224</v>
      </c>
      <c r="D193" s="20">
        <v>480</v>
      </c>
      <c r="E193" s="21">
        <f t="shared" si="64"/>
        <v>60</v>
      </c>
      <c r="F193" s="21">
        <v>12000</v>
      </c>
      <c r="G193" s="21">
        <f t="shared" si="57"/>
        <v>3600</v>
      </c>
      <c r="H193" s="21">
        <v>500</v>
      </c>
      <c r="I193" s="21">
        <v>500</v>
      </c>
      <c r="J193" s="22">
        <f t="shared" si="62"/>
        <v>16600</v>
      </c>
      <c r="K193" s="4" t="s">
        <v>224</v>
      </c>
      <c r="L193" s="4" t="b">
        <f t="shared" si="35"/>
        <v>1</v>
      </c>
      <c r="M193" s="4">
        <v>480</v>
      </c>
      <c r="N193" s="5">
        <f t="shared" si="58"/>
        <v>60</v>
      </c>
      <c r="O193" s="5">
        <v>60</v>
      </c>
      <c r="Q193" s="5">
        <v>12000</v>
      </c>
      <c r="R193" s="5">
        <v>500</v>
      </c>
      <c r="S193" s="4" t="b">
        <f t="shared" si="59"/>
        <v>1</v>
      </c>
      <c r="T193" s="4" t="b">
        <f t="shared" si="60"/>
        <v>1</v>
      </c>
      <c r="U193" s="4" t="b">
        <f t="shared" si="39"/>
        <v>1</v>
      </c>
      <c r="V193" s="4" t="b">
        <f t="shared" si="40"/>
        <v>1</v>
      </c>
    </row>
    <row r="194" spans="1:22" ht="30.75" customHeight="1" x14ac:dyDescent="0.2">
      <c r="A194" s="17"/>
      <c r="B194" s="18">
        <f t="shared" si="61"/>
        <v>189</v>
      </c>
      <c r="C194" s="24" t="s">
        <v>225</v>
      </c>
      <c r="D194" s="20">
        <v>320</v>
      </c>
      <c r="E194" s="21">
        <f t="shared" si="64"/>
        <v>40</v>
      </c>
      <c r="F194" s="21">
        <v>12000</v>
      </c>
      <c r="G194" s="21">
        <f t="shared" si="57"/>
        <v>2400</v>
      </c>
      <c r="H194" s="21">
        <v>500</v>
      </c>
      <c r="I194" s="21">
        <v>500</v>
      </c>
      <c r="J194" s="22">
        <f t="shared" si="62"/>
        <v>15400</v>
      </c>
      <c r="K194" s="4" t="s">
        <v>225</v>
      </c>
      <c r="L194" s="4" t="b">
        <f t="shared" si="35"/>
        <v>1</v>
      </c>
      <c r="M194" s="4">
        <v>320</v>
      </c>
      <c r="N194" s="5">
        <f t="shared" si="58"/>
        <v>40</v>
      </c>
      <c r="O194" s="5">
        <v>40</v>
      </c>
      <c r="Q194" s="5">
        <v>12000</v>
      </c>
      <c r="R194" s="5">
        <v>500</v>
      </c>
      <c r="S194" s="4" t="b">
        <f t="shared" si="59"/>
        <v>1</v>
      </c>
      <c r="T194" s="4" t="b">
        <f t="shared" si="60"/>
        <v>1</v>
      </c>
      <c r="U194" s="4" t="b">
        <f t="shared" si="39"/>
        <v>1</v>
      </c>
      <c r="V194" s="4" t="b">
        <f t="shared" si="40"/>
        <v>1</v>
      </c>
    </row>
    <row r="195" spans="1:22" ht="15.6" customHeight="1" x14ac:dyDescent="0.2">
      <c r="A195" s="17" t="s">
        <v>226</v>
      </c>
      <c r="B195" s="18">
        <f t="shared" si="61"/>
        <v>190</v>
      </c>
      <c r="C195" s="24" t="s">
        <v>227</v>
      </c>
      <c r="D195" s="20">
        <v>126</v>
      </c>
      <c r="E195" s="21">
        <f t="shared" si="64"/>
        <v>16</v>
      </c>
      <c r="F195" s="21">
        <v>7000</v>
      </c>
      <c r="G195" s="21">
        <f t="shared" si="57"/>
        <v>960</v>
      </c>
      <c r="H195" s="21">
        <v>500</v>
      </c>
      <c r="I195" s="21">
        <v>500</v>
      </c>
      <c r="J195" s="22">
        <f t="shared" si="62"/>
        <v>8960</v>
      </c>
      <c r="K195" s="4" t="s">
        <v>227</v>
      </c>
      <c r="L195" s="4" t="b">
        <f t="shared" si="35"/>
        <v>1</v>
      </c>
      <c r="M195" s="4">
        <v>126</v>
      </c>
      <c r="N195" s="5">
        <f t="shared" si="58"/>
        <v>16</v>
      </c>
      <c r="O195" s="5">
        <v>15.75</v>
      </c>
      <c r="Q195" s="5">
        <v>7000</v>
      </c>
      <c r="R195" s="5">
        <v>500</v>
      </c>
      <c r="S195" s="4" t="b">
        <f t="shared" si="59"/>
        <v>1</v>
      </c>
      <c r="T195" s="4" t="b">
        <f t="shared" si="60"/>
        <v>1</v>
      </c>
      <c r="U195" s="4" t="b">
        <f t="shared" si="39"/>
        <v>1</v>
      </c>
      <c r="V195" s="4" t="b">
        <f t="shared" si="40"/>
        <v>1</v>
      </c>
    </row>
    <row r="196" spans="1:22" ht="16.5" x14ac:dyDescent="0.2">
      <c r="A196" s="17"/>
      <c r="B196" s="18">
        <f t="shared" si="61"/>
        <v>191</v>
      </c>
      <c r="C196" s="24" t="s">
        <v>228</v>
      </c>
      <c r="D196" s="20">
        <v>178</v>
      </c>
      <c r="E196" s="21">
        <f>ROUND(D196/8,-0.3)+1</f>
        <v>23</v>
      </c>
      <c r="F196" s="21">
        <v>5000</v>
      </c>
      <c r="G196" s="21">
        <f t="shared" si="57"/>
        <v>1380</v>
      </c>
      <c r="H196" s="21">
        <v>500</v>
      </c>
      <c r="I196" s="21">
        <v>500</v>
      </c>
      <c r="J196" s="22">
        <f t="shared" si="62"/>
        <v>7380</v>
      </c>
      <c r="K196" s="4" t="s">
        <v>228</v>
      </c>
      <c r="L196" s="4" t="b">
        <f t="shared" si="35"/>
        <v>1</v>
      </c>
      <c r="M196" s="4">
        <v>178</v>
      </c>
      <c r="N196" s="5">
        <f t="shared" si="58"/>
        <v>22</v>
      </c>
      <c r="O196" s="5">
        <v>23</v>
      </c>
      <c r="P196" s="5" t="s">
        <v>54</v>
      </c>
      <c r="Q196" s="5">
        <v>5000</v>
      </c>
      <c r="R196" s="5">
        <v>500</v>
      </c>
      <c r="S196" s="4" t="b">
        <f t="shared" si="59"/>
        <v>1</v>
      </c>
      <c r="T196" s="4" t="b">
        <f t="shared" si="60"/>
        <v>0</v>
      </c>
      <c r="U196" s="4" t="b">
        <f t="shared" si="39"/>
        <v>1</v>
      </c>
      <c r="V196" s="4" t="b">
        <f t="shared" si="40"/>
        <v>1</v>
      </c>
    </row>
    <row r="197" spans="1:22" ht="16.5" x14ac:dyDescent="0.2">
      <c r="A197" s="17"/>
      <c r="B197" s="18">
        <f t="shared" si="61"/>
        <v>192</v>
      </c>
      <c r="C197" s="24" t="s">
        <v>229</v>
      </c>
      <c r="D197" s="20">
        <v>438</v>
      </c>
      <c r="E197" s="21">
        <f t="shared" ref="E197:E205" si="65">ROUND(D197/8,-0.3)</f>
        <v>55</v>
      </c>
      <c r="F197" s="21">
        <v>5000</v>
      </c>
      <c r="G197" s="21">
        <f t="shared" si="57"/>
        <v>3300</v>
      </c>
      <c r="H197" s="21">
        <v>500</v>
      </c>
      <c r="I197" s="21">
        <v>500</v>
      </c>
      <c r="J197" s="22">
        <f t="shared" si="62"/>
        <v>9300</v>
      </c>
      <c r="K197" s="4" t="s">
        <v>229</v>
      </c>
      <c r="L197" s="4" t="b">
        <f t="shared" si="35"/>
        <v>1</v>
      </c>
      <c r="M197" s="4">
        <v>438</v>
      </c>
      <c r="N197" s="5">
        <f t="shared" si="58"/>
        <v>55</v>
      </c>
      <c r="O197" s="5">
        <v>54.75</v>
      </c>
      <c r="Q197" s="5">
        <v>5000</v>
      </c>
      <c r="R197" s="5">
        <v>500</v>
      </c>
      <c r="S197" s="4" t="b">
        <f t="shared" si="59"/>
        <v>1</v>
      </c>
      <c r="T197" s="4" t="b">
        <f t="shared" si="60"/>
        <v>1</v>
      </c>
      <c r="U197" s="4" t="b">
        <f t="shared" si="39"/>
        <v>1</v>
      </c>
      <c r="V197" s="4" t="b">
        <f t="shared" si="40"/>
        <v>1</v>
      </c>
    </row>
    <row r="198" spans="1:22" ht="16.5" x14ac:dyDescent="0.2">
      <c r="A198" s="17"/>
      <c r="B198" s="18">
        <f t="shared" si="61"/>
        <v>193</v>
      </c>
      <c r="C198" s="24" t="s">
        <v>230</v>
      </c>
      <c r="D198" s="20">
        <v>141</v>
      </c>
      <c r="E198" s="21">
        <f t="shared" si="65"/>
        <v>18</v>
      </c>
      <c r="F198" s="21">
        <v>3500</v>
      </c>
      <c r="G198" s="21">
        <f t="shared" si="57"/>
        <v>1080</v>
      </c>
      <c r="H198" s="21">
        <v>500</v>
      </c>
      <c r="I198" s="21">
        <v>400</v>
      </c>
      <c r="J198" s="22">
        <f t="shared" si="62"/>
        <v>5480</v>
      </c>
      <c r="K198" s="4" t="s">
        <v>230</v>
      </c>
      <c r="L198" s="4" t="b">
        <f t="shared" si="35"/>
        <v>1</v>
      </c>
      <c r="M198" s="4">
        <v>141</v>
      </c>
      <c r="N198" s="5">
        <f t="shared" si="58"/>
        <v>18</v>
      </c>
      <c r="O198" s="5">
        <v>17.625</v>
      </c>
      <c r="Q198" s="5">
        <v>3500</v>
      </c>
      <c r="R198" s="5">
        <v>400</v>
      </c>
      <c r="S198" s="4" t="b">
        <f t="shared" si="59"/>
        <v>1</v>
      </c>
      <c r="T198" s="4" t="b">
        <f t="shared" si="60"/>
        <v>1</v>
      </c>
      <c r="U198" s="4" t="b">
        <f t="shared" ref="U198:U252" si="66">R198=I198</f>
        <v>1</v>
      </c>
      <c r="V198" s="4" t="b">
        <f t="shared" ref="V198:V252" si="67">Q198=F198</f>
        <v>1</v>
      </c>
    </row>
    <row r="199" spans="1:22" ht="16.5" x14ac:dyDescent="0.2">
      <c r="A199" s="17"/>
      <c r="B199" s="18">
        <f t="shared" si="61"/>
        <v>194</v>
      </c>
      <c r="C199" s="24" t="s">
        <v>231</v>
      </c>
      <c r="D199" s="20">
        <v>316</v>
      </c>
      <c r="E199" s="21">
        <f t="shared" si="65"/>
        <v>40</v>
      </c>
      <c r="F199" s="21">
        <v>8000</v>
      </c>
      <c r="G199" s="21">
        <f t="shared" si="57"/>
        <v>2400</v>
      </c>
      <c r="H199" s="21">
        <v>500</v>
      </c>
      <c r="I199" s="21">
        <v>1300</v>
      </c>
      <c r="J199" s="22">
        <f>SUM(F199:I199)</f>
        <v>12200</v>
      </c>
      <c r="K199" s="4" t="s">
        <v>231</v>
      </c>
      <c r="L199" s="4" t="b">
        <f t="shared" si="35"/>
        <v>1</v>
      </c>
      <c r="M199" s="4">
        <v>316</v>
      </c>
      <c r="N199" s="5">
        <f t="shared" si="58"/>
        <v>40</v>
      </c>
      <c r="O199" s="5">
        <v>39.5</v>
      </c>
      <c r="Q199" s="5">
        <v>8000</v>
      </c>
      <c r="R199" s="5">
        <v>1300</v>
      </c>
      <c r="S199" s="4" t="b">
        <f t="shared" si="59"/>
        <v>1</v>
      </c>
      <c r="T199" s="4" t="b">
        <f t="shared" si="60"/>
        <v>1</v>
      </c>
      <c r="U199" s="4" t="b">
        <f t="shared" si="66"/>
        <v>1</v>
      </c>
      <c r="V199" s="4" t="b">
        <f t="shared" si="67"/>
        <v>1</v>
      </c>
    </row>
    <row r="200" spans="1:22" ht="16.5" x14ac:dyDescent="0.2">
      <c r="A200" s="17"/>
      <c r="B200" s="18">
        <f t="shared" si="61"/>
        <v>195</v>
      </c>
      <c r="C200" s="24" t="s">
        <v>232</v>
      </c>
      <c r="D200" s="20">
        <v>244</v>
      </c>
      <c r="E200" s="21">
        <f t="shared" si="65"/>
        <v>31</v>
      </c>
      <c r="F200" s="21">
        <v>9000</v>
      </c>
      <c r="G200" s="21">
        <f t="shared" si="57"/>
        <v>1860</v>
      </c>
      <c r="H200" s="21">
        <v>500</v>
      </c>
      <c r="I200" s="21">
        <v>500</v>
      </c>
      <c r="J200" s="22">
        <f t="shared" si="62"/>
        <v>11860</v>
      </c>
      <c r="K200" s="4" t="s">
        <v>232</v>
      </c>
      <c r="L200" s="4" t="b">
        <f t="shared" ref="L200:L252" si="68">K200=C200</f>
        <v>1</v>
      </c>
      <c r="M200" s="4">
        <v>244</v>
      </c>
      <c r="N200" s="5">
        <f t="shared" si="58"/>
        <v>31</v>
      </c>
      <c r="O200" s="5">
        <v>30.5</v>
      </c>
      <c r="Q200" s="5">
        <v>9000</v>
      </c>
      <c r="R200" s="5">
        <v>500</v>
      </c>
      <c r="S200" s="4" t="b">
        <f t="shared" si="59"/>
        <v>1</v>
      </c>
      <c r="T200" s="4" t="b">
        <f t="shared" si="60"/>
        <v>1</v>
      </c>
      <c r="U200" s="4" t="b">
        <f t="shared" si="66"/>
        <v>1</v>
      </c>
      <c r="V200" s="4" t="b">
        <f t="shared" si="67"/>
        <v>1</v>
      </c>
    </row>
    <row r="201" spans="1:22" ht="16.5" x14ac:dyDescent="0.2">
      <c r="A201" s="17"/>
      <c r="B201" s="18">
        <f t="shared" si="61"/>
        <v>196</v>
      </c>
      <c r="C201" s="24" t="s">
        <v>233</v>
      </c>
      <c r="D201" s="20">
        <v>260</v>
      </c>
      <c r="E201" s="21">
        <f t="shared" si="65"/>
        <v>33</v>
      </c>
      <c r="F201" s="21">
        <v>10000</v>
      </c>
      <c r="G201" s="21">
        <f t="shared" si="57"/>
        <v>1980</v>
      </c>
      <c r="H201" s="21">
        <v>500</v>
      </c>
      <c r="I201" s="21">
        <v>500</v>
      </c>
      <c r="J201" s="22">
        <f t="shared" si="62"/>
        <v>12980</v>
      </c>
      <c r="K201" s="4" t="s">
        <v>233</v>
      </c>
      <c r="L201" s="4" t="b">
        <f t="shared" si="68"/>
        <v>1</v>
      </c>
      <c r="M201" s="4">
        <v>260</v>
      </c>
      <c r="N201" s="5">
        <f t="shared" si="58"/>
        <v>33</v>
      </c>
      <c r="O201" s="5">
        <v>32.5</v>
      </c>
      <c r="Q201" s="5">
        <v>10000</v>
      </c>
      <c r="R201" s="5">
        <v>500</v>
      </c>
      <c r="S201" s="4" t="b">
        <f t="shared" si="59"/>
        <v>1</v>
      </c>
      <c r="T201" s="4" t="b">
        <f t="shared" si="60"/>
        <v>1</v>
      </c>
      <c r="U201" s="4" t="b">
        <f t="shared" si="66"/>
        <v>1</v>
      </c>
      <c r="V201" s="4" t="b">
        <f t="shared" si="67"/>
        <v>1</v>
      </c>
    </row>
    <row r="202" spans="1:22" ht="16.5" x14ac:dyDescent="0.2">
      <c r="A202" s="17"/>
      <c r="B202" s="18">
        <f t="shared" si="61"/>
        <v>197</v>
      </c>
      <c r="C202" s="24" t="s">
        <v>234</v>
      </c>
      <c r="D202" s="20">
        <v>108</v>
      </c>
      <c r="E202" s="21">
        <f t="shared" si="65"/>
        <v>14</v>
      </c>
      <c r="F202" s="21">
        <v>7000</v>
      </c>
      <c r="G202" s="21">
        <f t="shared" si="57"/>
        <v>840</v>
      </c>
      <c r="H202" s="21">
        <v>500</v>
      </c>
      <c r="I202" s="21">
        <v>500</v>
      </c>
      <c r="J202" s="22">
        <f t="shared" si="62"/>
        <v>8840</v>
      </c>
      <c r="K202" s="4" t="s">
        <v>234</v>
      </c>
      <c r="L202" s="4" t="b">
        <f t="shared" si="68"/>
        <v>1</v>
      </c>
      <c r="M202" s="4">
        <v>108</v>
      </c>
      <c r="N202" s="5">
        <f t="shared" si="58"/>
        <v>14</v>
      </c>
      <c r="O202" s="5">
        <v>13.5</v>
      </c>
      <c r="Q202" s="5">
        <v>7000</v>
      </c>
      <c r="R202" s="5">
        <v>500</v>
      </c>
      <c r="S202" s="4" t="b">
        <f t="shared" si="59"/>
        <v>1</v>
      </c>
      <c r="T202" s="4" t="b">
        <f t="shared" si="60"/>
        <v>1</v>
      </c>
      <c r="U202" s="4" t="b">
        <f t="shared" si="66"/>
        <v>1</v>
      </c>
      <c r="V202" s="4" t="b">
        <f t="shared" si="67"/>
        <v>1</v>
      </c>
    </row>
    <row r="203" spans="1:22" ht="16.5" x14ac:dyDescent="0.2">
      <c r="A203" s="17"/>
      <c r="B203" s="18">
        <f t="shared" si="61"/>
        <v>198</v>
      </c>
      <c r="C203" s="24" t="s">
        <v>235</v>
      </c>
      <c r="D203" s="20">
        <v>356</v>
      </c>
      <c r="E203" s="21">
        <f t="shared" si="65"/>
        <v>45</v>
      </c>
      <c r="F203" s="21">
        <v>3500</v>
      </c>
      <c r="G203" s="21">
        <f t="shared" si="57"/>
        <v>2700</v>
      </c>
      <c r="H203" s="21">
        <v>500</v>
      </c>
      <c r="I203" s="21">
        <v>300</v>
      </c>
      <c r="J203" s="22">
        <f t="shared" si="62"/>
        <v>7000</v>
      </c>
      <c r="K203" s="4" t="s">
        <v>235</v>
      </c>
      <c r="L203" s="4" t="b">
        <f t="shared" si="68"/>
        <v>1</v>
      </c>
      <c r="M203" s="4">
        <v>356</v>
      </c>
      <c r="N203" s="5">
        <f t="shared" si="58"/>
        <v>45</v>
      </c>
      <c r="O203" s="5">
        <v>44.5</v>
      </c>
      <c r="Q203" s="5">
        <v>3500</v>
      </c>
      <c r="R203" s="5">
        <v>300</v>
      </c>
      <c r="S203" s="4" t="b">
        <f t="shared" si="59"/>
        <v>1</v>
      </c>
      <c r="T203" s="4" t="b">
        <f t="shared" si="60"/>
        <v>1</v>
      </c>
      <c r="U203" s="4" t="b">
        <f t="shared" si="66"/>
        <v>1</v>
      </c>
      <c r="V203" s="4" t="b">
        <f t="shared" si="67"/>
        <v>1</v>
      </c>
    </row>
    <row r="204" spans="1:22" ht="15.6" customHeight="1" x14ac:dyDescent="0.2">
      <c r="A204" s="17"/>
      <c r="B204" s="18">
        <f t="shared" si="61"/>
        <v>199</v>
      </c>
      <c r="C204" s="24" t="s">
        <v>236</v>
      </c>
      <c r="D204" s="20">
        <v>230</v>
      </c>
      <c r="E204" s="21">
        <f t="shared" si="65"/>
        <v>29</v>
      </c>
      <c r="F204" s="21">
        <v>5000</v>
      </c>
      <c r="G204" s="21">
        <f t="shared" si="57"/>
        <v>1740</v>
      </c>
      <c r="H204" s="21">
        <v>500</v>
      </c>
      <c r="I204" s="21">
        <v>500</v>
      </c>
      <c r="J204" s="22">
        <f t="shared" si="62"/>
        <v>7740</v>
      </c>
      <c r="K204" s="4" t="s">
        <v>236</v>
      </c>
      <c r="L204" s="4" t="b">
        <f t="shared" si="68"/>
        <v>1</v>
      </c>
      <c r="M204" s="4">
        <v>230</v>
      </c>
      <c r="N204" s="5">
        <f t="shared" si="58"/>
        <v>29</v>
      </c>
      <c r="O204" s="5">
        <v>28.75</v>
      </c>
      <c r="Q204" s="5">
        <v>5000</v>
      </c>
      <c r="R204" s="5">
        <v>500</v>
      </c>
      <c r="S204" s="4" t="b">
        <f t="shared" si="59"/>
        <v>1</v>
      </c>
      <c r="T204" s="4" t="b">
        <f t="shared" si="60"/>
        <v>1</v>
      </c>
      <c r="U204" s="4" t="b">
        <f t="shared" si="66"/>
        <v>1</v>
      </c>
      <c r="V204" s="4" t="b">
        <f t="shared" si="67"/>
        <v>1</v>
      </c>
    </row>
    <row r="205" spans="1:22" ht="16.5" x14ac:dyDescent="0.2">
      <c r="A205" s="17"/>
      <c r="B205" s="18">
        <f t="shared" si="61"/>
        <v>200</v>
      </c>
      <c r="C205" s="24" t="s">
        <v>237</v>
      </c>
      <c r="D205" s="20">
        <v>160</v>
      </c>
      <c r="E205" s="21">
        <f t="shared" si="65"/>
        <v>20</v>
      </c>
      <c r="F205" s="21">
        <v>6000</v>
      </c>
      <c r="G205" s="21">
        <f t="shared" si="57"/>
        <v>1200</v>
      </c>
      <c r="H205" s="21">
        <v>500</v>
      </c>
      <c r="I205" s="21">
        <v>500</v>
      </c>
      <c r="J205" s="22">
        <f t="shared" si="62"/>
        <v>8200</v>
      </c>
      <c r="K205" s="4" t="s">
        <v>237</v>
      </c>
      <c r="L205" s="4" t="b">
        <f t="shared" si="68"/>
        <v>1</v>
      </c>
      <c r="M205" s="4">
        <v>160</v>
      </c>
      <c r="N205" s="5">
        <f t="shared" si="58"/>
        <v>20</v>
      </c>
      <c r="O205" s="5">
        <v>20</v>
      </c>
      <c r="Q205" s="5">
        <v>6000</v>
      </c>
      <c r="R205" s="5">
        <v>500</v>
      </c>
      <c r="S205" s="4" t="b">
        <f t="shared" si="59"/>
        <v>1</v>
      </c>
      <c r="T205" s="4" t="b">
        <f t="shared" si="60"/>
        <v>1</v>
      </c>
      <c r="U205" s="4" t="b">
        <f t="shared" si="66"/>
        <v>1</v>
      </c>
      <c r="V205" s="4" t="b">
        <f t="shared" si="67"/>
        <v>1</v>
      </c>
    </row>
    <row r="206" spans="1:22" ht="16.5" x14ac:dyDescent="0.2">
      <c r="A206" s="17"/>
      <c r="B206" s="18">
        <f t="shared" si="61"/>
        <v>201</v>
      </c>
      <c r="C206" s="24" t="s">
        <v>238</v>
      </c>
      <c r="D206" s="20">
        <v>442</v>
      </c>
      <c r="E206" s="21">
        <v>56</v>
      </c>
      <c r="F206" s="21">
        <v>3500</v>
      </c>
      <c r="G206" s="21">
        <f t="shared" si="57"/>
        <v>3360</v>
      </c>
      <c r="H206" s="21">
        <v>500</v>
      </c>
      <c r="I206" s="21">
        <v>200</v>
      </c>
      <c r="J206" s="22">
        <f t="shared" si="62"/>
        <v>7560</v>
      </c>
      <c r="K206" s="4" t="s">
        <v>238</v>
      </c>
      <c r="L206" s="4" t="b">
        <f t="shared" si="68"/>
        <v>1</v>
      </c>
      <c r="M206" s="4">
        <v>442</v>
      </c>
      <c r="N206" s="26">
        <f t="shared" ref="N206" si="69">ROUND(M206/8,-0.3)+1</f>
        <v>56</v>
      </c>
      <c r="O206" s="5">
        <v>56</v>
      </c>
      <c r="P206" s="26"/>
      <c r="Q206" s="5">
        <v>3500</v>
      </c>
      <c r="R206" s="5">
        <v>200</v>
      </c>
      <c r="S206" s="4" t="b">
        <f t="shared" si="59"/>
        <v>1</v>
      </c>
      <c r="T206" s="4" t="b">
        <f t="shared" si="60"/>
        <v>1</v>
      </c>
      <c r="U206" s="4" t="b">
        <f t="shared" si="66"/>
        <v>1</v>
      </c>
      <c r="V206" s="4" t="b">
        <f t="shared" si="67"/>
        <v>1</v>
      </c>
    </row>
    <row r="207" spans="1:22" ht="16.5" x14ac:dyDescent="0.2">
      <c r="A207" s="17"/>
      <c r="B207" s="18">
        <f t="shared" si="61"/>
        <v>202</v>
      </c>
      <c r="C207" s="24" t="s">
        <v>239</v>
      </c>
      <c r="D207" s="20">
        <v>436</v>
      </c>
      <c r="E207" s="21">
        <f t="shared" ref="E207:E212" si="70">ROUND(D207/8,-0.3)</f>
        <v>55</v>
      </c>
      <c r="F207" s="21">
        <v>5000</v>
      </c>
      <c r="G207" s="21">
        <f t="shared" si="57"/>
        <v>3300</v>
      </c>
      <c r="H207" s="21">
        <v>500</v>
      </c>
      <c r="I207" s="21">
        <v>350</v>
      </c>
      <c r="J207" s="22">
        <f t="shared" si="62"/>
        <v>9150</v>
      </c>
      <c r="K207" s="4" t="s">
        <v>239</v>
      </c>
      <c r="L207" s="4" t="b">
        <f t="shared" si="68"/>
        <v>1</v>
      </c>
      <c r="M207" s="4">
        <v>436</v>
      </c>
      <c r="N207" s="5">
        <f t="shared" si="58"/>
        <v>55</v>
      </c>
      <c r="O207" s="5">
        <v>54.5</v>
      </c>
      <c r="Q207" s="5">
        <v>5000</v>
      </c>
      <c r="R207" s="5">
        <v>350</v>
      </c>
      <c r="S207" s="4" t="b">
        <f t="shared" si="59"/>
        <v>1</v>
      </c>
      <c r="T207" s="4" t="b">
        <f t="shared" si="60"/>
        <v>1</v>
      </c>
      <c r="U207" s="4" t="b">
        <f t="shared" si="66"/>
        <v>1</v>
      </c>
      <c r="V207" s="4" t="b">
        <f t="shared" si="67"/>
        <v>1</v>
      </c>
    </row>
    <row r="208" spans="1:22" ht="16.5" x14ac:dyDescent="0.2">
      <c r="A208" s="17"/>
      <c r="B208" s="18">
        <f t="shared" si="61"/>
        <v>203</v>
      </c>
      <c r="C208" s="24" t="s">
        <v>240</v>
      </c>
      <c r="D208" s="20">
        <v>76</v>
      </c>
      <c r="E208" s="21">
        <f t="shared" si="70"/>
        <v>10</v>
      </c>
      <c r="F208" s="21">
        <v>6000</v>
      </c>
      <c r="G208" s="21">
        <f t="shared" si="57"/>
        <v>600</v>
      </c>
      <c r="H208" s="21">
        <v>500</v>
      </c>
      <c r="I208" s="21">
        <v>500</v>
      </c>
      <c r="J208" s="22">
        <f t="shared" si="62"/>
        <v>7600</v>
      </c>
      <c r="K208" s="4" t="s">
        <v>240</v>
      </c>
      <c r="L208" s="4" t="b">
        <f t="shared" si="68"/>
        <v>1</v>
      </c>
      <c r="M208" s="4">
        <v>76</v>
      </c>
      <c r="N208" s="5">
        <f t="shared" si="58"/>
        <v>10</v>
      </c>
      <c r="O208" s="5">
        <v>9.5</v>
      </c>
      <c r="Q208" s="5">
        <v>6000</v>
      </c>
      <c r="R208" s="5">
        <v>500</v>
      </c>
      <c r="S208" s="4" t="b">
        <f t="shared" si="59"/>
        <v>1</v>
      </c>
      <c r="T208" s="4" t="b">
        <f t="shared" si="60"/>
        <v>1</v>
      </c>
      <c r="U208" s="4" t="b">
        <f t="shared" si="66"/>
        <v>1</v>
      </c>
      <c r="V208" s="4" t="b">
        <f t="shared" si="67"/>
        <v>1</v>
      </c>
    </row>
    <row r="209" spans="1:22" ht="16.5" x14ac:dyDescent="0.2">
      <c r="A209" s="17"/>
      <c r="B209" s="18">
        <f t="shared" si="61"/>
        <v>204</v>
      </c>
      <c r="C209" s="24" t="s">
        <v>241</v>
      </c>
      <c r="D209" s="20">
        <v>112</v>
      </c>
      <c r="E209" s="21">
        <f t="shared" si="70"/>
        <v>14</v>
      </c>
      <c r="F209" s="21">
        <v>7000</v>
      </c>
      <c r="G209" s="21">
        <f t="shared" si="57"/>
        <v>840</v>
      </c>
      <c r="H209" s="21">
        <v>500</v>
      </c>
      <c r="I209" s="21">
        <v>500</v>
      </c>
      <c r="J209" s="22">
        <f t="shared" si="62"/>
        <v>8840</v>
      </c>
      <c r="K209" s="4" t="s">
        <v>241</v>
      </c>
      <c r="L209" s="4" t="b">
        <f t="shared" si="68"/>
        <v>1</v>
      </c>
      <c r="M209" s="4">
        <v>112</v>
      </c>
      <c r="N209" s="5">
        <f t="shared" si="58"/>
        <v>14</v>
      </c>
      <c r="O209" s="5">
        <v>14</v>
      </c>
      <c r="Q209" s="5">
        <v>7000</v>
      </c>
      <c r="R209" s="5">
        <v>500</v>
      </c>
      <c r="S209" s="4" t="b">
        <f t="shared" si="59"/>
        <v>1</v>
      </c>
      <c r="T209" s="4" t="b">
        <f t="shared" si="60"/>
        <v>1</v>
      </c>
      <c r="U209" s="4" t="b">
        <f t="shared" si="66"/>
        <v>1</v>
      </c>
      <c r="V209" s="4" t="b">
        <f t="shared" si="67"/>
        <v>1</v>
      </c>
    </row>
    <row r="210" spans="1:22" ht="16.5" x14ac:dyDescent="0.2">
      <c r="A210" s="17"/>
      <c r="B210" s="18">
        <f t="shared" si="61"/>
        <v>205</v>
      </c>
      <c r="C210" s="24" t="s">
        <v>242</v>
      </c>
      <c r="D210" s="20">
        <v>196</v>
      </c>
      <c r="E210" s="21">
        <f t="shared" si="70"/>
        <v>25</v>
      </c>
      <c r="F210" s="21">
        <v>3500</v>
      </c>
      <c r="G210" s="21">
        <f t="shared" si="57"/>
        <v>1500</v>
      </c>
      <c r="H210" s="21">
        <v>500</v>
      </c>
      <c r="I210" s="21">
        <v>200</v>
      </c>
      <c r="J210" s="22">
        <f t="shared" si="62"/>
        <v>5700</v>
      </c>
      <c r="K210" s="4" t="s">
        <v>242</v>
      </c>
      <c r="L210" s="4" t="b">
        <f t="shared" si="68"/>
        <v>1</v>
      </c>
      <c r="M210" s="4">
        <v>196</v>
      </c>
      <c r="N210" s="5">
        <f t="shared" si="58"/>
        <v>25</v>
      </c>
      <c r="O210" s="5">
        <v>24.5</v>
      </c>
      <c r="Q210" s="5">
        <v>3500</v>
      </c>
      <c r="R210" s="5">
        <v>200</v>
      </c>
      <c r="S210" s="4" t="b">
        <f t="shared" si="59"/>
        <v>1</v>
      </c>
      <c r="T210" s="4" t="b">
        <f t="shared" si="60"/>
        <v>1</v>
      </c>
      <c r="U210" s="4" t="b">
        <f t="shared" si="66"/>
        <v>1</v>
      </c>
      <c r="V210" s="4" t="b">
        <f t="shared" si="67"/>
        <v>1</v>
      </c>
    </row>
    <row r="211" spans="1:22" ht="16.5" x14ac:dyDescent="0.2">
      <c r="A211" s="17"/>
      <c r="B211" s="18">
        <f t="shared" si="61"/>
        <v>206</v>
      </c>
      <c r="C211" s="24" t="s">
        <v>243</v>
      </c>
      <c r="D211" s="20">
        <v>76</v>
      </c>
      <c r="E211" s="21">
        <f t="shared" si="70"/>
        <v>10</v>
      </c>
      <c r="F211" s="21">
        <v>5000</v>
      </c>
      <c r="G211" s="21">
        <f t="shared" si="57"/>
        <v>600</v>
      </c>
      <c r="H211" s="21">
        <v>500</v>
      </c>
      <c r="I211" s="21">
        <v>500</v>
      </c>
      <c r="J211" s="22">
        <f t="shared" si="62"/>
        <v>6600</v>
      </c>
      <c r="K211" s="4" t="s">
        <v>243</v>
      </c>
      <c r="L211" s="4" t="b">
        <f t="shared" si="68"/>
        <v>1</v>
      </c>
      <c r="M211" s="4">
        <v>76</v>
      </c>
      <c r="N211" s="5">
        <f t="shared" si="58"/>
        <v>10</v>
      </c>
      <c r="O211" s="5">
        <v>9.5</v>
      </c>
      <c r="Q211" s="5">
        <v>5000</v>
      </c>
      <c r="R211" s="5">
        <v>500</v>
      </c>
      <c r="S211" s="4" t="b">
        <f t="shared" si="59"/>
        <v>1</v>
      </c>
      <c r="T211" s="4" t="b">
        <f t="shared" si="60"/>
        <v>1</v>
      </c>
      <c r="U211" s="4" t="b">
        <f t="shared" si="66"/>
        <v>1</v>
      </c>
      <c r="V211" s="4" t="b">
        <f t="shared" si="67"/>
        <v>1</v>
      </c>
    </row>
    <row r="212" spans="1:22" ht="16.5" x14ac:dyDescent="0.2">
      <c r="A212" s="17"/>
      <c r="B212" s="18">
        <f t="shared" si="61"/>
        <v>207</v>
      </c>
      <c r="C212" s="24" t="s">
        <v>244</v>
      </c>
      <c r="D212" s="20">
        <v>328</v>
      </c>
      <c r="E212" s="21">
        <f t="shared" si="70"/>
        <v>41</v>
      </c>
      <c r="F212" s="21">
        <v>3500</v>
      </c>
      <c r="G212" s="21">
        <f t="shared" si="57"/>
        <v>2460</v>
      </c>
      <c r="H212" s="21">
        <v>500</v>
      </c>
      <c r="I212" s="21">
        <v>200</v>
      </c>
      <c r="J212" s="22">
        <f t="shared" si="62"/>
        <v>6660</v>
      </c>
      <c r="K212" s="4" t="s">
        <v>244</v>
      </c>
      <c r="L212" s="4" t="b">
        <f t="shared" si="68"/>
        <v>1</v>
      </c>
      <c r="M212" s="4">
        <v>328</v>
      </c>
      <c r="N212" s="5">
        <f t="shared" si="58"/>
        <v>41</v>
      </c>
      <c r="O212" s="5">
        <v>41</v>
      </c>
      <c r="Q212" s="5">
        <v>3500</v>
      </c>
      <c r="R212" s="5">
        <v>200</v>
      </c>
      <c r="S212" s="4" t="b">
        <f t="shared" si="59"/>
        <v>1</v>
      </c>
      <c r="T212" s="4" t="b">
        <f t="shared" si="60"/>
        <v>1</v>
      </c>
      <c r="U212" s="4" t="b">
        <f t="shared" si="66"/>
        <v>1</v>
      </c>
      <c r="V212" s="4" t="b">
        <f t="shared" si="67"/>
        <v>1</v>
      </c>
    </row>
    <row r="213" spans="1:22" ht="31.15" customHeight="1" x14ac:dyDescent="0.2">
      <c r="A213" s="28" t="s">
        <v>245</v>
      </c>
      <c r="B213" s="18">
        <f t="shared" si="61"/>
        <v>208</v>
      </c>
      <c r="C213" s="24" t="s">
        <v>246</v>
      </c>
      <c r="D213" s="20">
        <v>122</v>
      </c>
      <c r="E213" s="21">
        <v>16</v>
      </c>
      <c r="F213" s="21">
        <v>5000</v>
      </c>
      <c r="G213" s="21">
        <f t="shared" si="57"/>
        <v>960</v>
      </c>
      <c r="H213" s="21">
        <v>500</v>
      </c>
      <c r="I213" s="21">
        <v>300</v>
      </c>
      <c r="J213" s="22">
        <f t="shared" si="62"/>
        <v>6760</v>
      </c>
      <c r="K213" s="4" t="s">
        <v>246</v>
      </c>
      <c r="L213" s="4" t="b">
        <f t="shared" si="68"/>
        <v>1</v>
      </c>
      <c r="M213" s="4">
        <v>122</v>
      </c>
      <c r="N213" s="26">
        <f t="shared" ref="N213" si="71">ROUND(M213/8,-0.3)+1</f>
        <v>16</v>
      </c>
      <c r="O213" s="5">
        <v>16</v>
      </c>
      <c r="P213" s="26"/>
      <c r="Q213" s="5">
        <v>5000</v>
      </c>
      <c r="R213" s="5">
        <v>200</v>
      </c>
      <c r="S213" s="4" t="b">
        <f t="shared" si="59"/>
        <v>1</v>
      </c>
      <c r="T213" s="4" t="b">
        <f t="shared" si="60"/>
        <v>1</v>
      </c>
      <c r="U213" s="4" t="b">
        <f t="shared" si="66"/>
        <v>0</v>
      </c>
      <c r="V213" s="4" t="b">
        <f t="shared" si="67"/>
        <v>1</v>
      </c>
    </row>
    <row r="214" spans="1:22" ht="16.5" x14ac:dyDescent="0.2">
      <c r="A214" s="29"/>
      <c r="B214" s="18">
        <f t="shared" si="61"/>
        <v>209</v>
      </c>
      <c r="C214" s="24" t="s">
        <v>247</v>
      </c>
      <c r="D214" s="20">
        <v>108</v>
      </c>
      <c r="E214" s="21">
        <f>ROUND(D214/8,-0.3)</f>
        <v>14</v>
      </c>
      <c r="F214" s="21">
        <v>5000</v>
      </c>
      <c r="G214" s="21">
        <f t="shared" si="57"/>
        <v>840</v>
      </c>
      <c r="H214" s="21">
        <v>500</v>
      </c>
      <c r="I214" s="21">
        <v>300</v>
      </c>
      <c r="J214" s="22">
        <f t="shared" si="62"/>
        <v>6640</v>
      </c>
      <c r="K214" s="4" t="s">
        <v>247</v>
      </c>
      <c r="L214" s="4" t="b">
        <f t="shared" si="68"/>
        <v>1</v>
      </c>
      <c r="M214" s="4">
        <v>108</v>
      </c>
      <c r="N214" s="5">
        <f t="shared" ref="N214:N216" si="72">ROUND(M214/8,-0.3)</f>
        <v>14</v>
      </c>
      <c r="O214" s="5">
        <v>13.5</v>
      </c>
      <c r="Q214" s="5">
        <v>5000</v>
      </c>
      <c r="R214" s="5">
        <v>200</v>
      </c>
      <c r="S214" s="4" t="b">
        <f t="shared" si="59"/>
        <v>1</v>
      </c>
      <c r="T214" s="4" t="b">
        <f t="shared" si="60"/>
        <v>1</v>
      </c>
      <c r="U214" s="4" t="b">
        <f t="shared" si="66"/>
        <v>0</v>
      </c>
      <c r="V214" s="4" t="b">
        <f t="shared" si="67"/>
        <v>1</v>
      </c>
    </row>
    <row r="215" spans="1:22" ht="16.5" x14ac:dyDescent="0.2">
      <c r="A215" s="30"/>
      <c r="B215" s="18">
        <f t="shared" si="61"/>
        <v>210</v>
      </c>
      <c r="C215" s="24" t="s">
        <v>248</v>
      </c>
      <c r="D215" s="20">
        <v>118</v>
      </c>
      <c r="E215" s="21">
        <f>ROUND(D215/8,-0.3)</f>
        <v>15</v>
      </c>
      <c r="F215" s="21">
        <v>3500</v>
      </c>
      <c r="G215" s="21">
        <f t="shared" si="57"/>
        <v>900</v>
      </c>
      <c r="H215" s="21">
        <v>500</v>
      </c>
      <c r="I215" s="21">
        <v>200</v>
      </c>
      <c r="J215" s="22">
        <f>SUM(F215:I215)</f>
        <v>5100</v>
      </c>
      <c r="K215" s="4" t="s">
        <v>248</v>
      </c>
      <c r="L215" s="4" t="b">
        <f t="shared" si="68"/>
        <v>1</v>
      </c>
      <c r="M215" s="4">
        <v>118</v>
      </c>
      <c r="N215" s="5">
        <f t="shared" si="72"/>
        <v>15</v>
      </c>
      <c r="O215" s="5">
        <v>14.75</v>
      </c>
      <c r="Q215" s="5">
        <v>3500</v>
      </c>
      <c r="R215" s="5">
        <v>200</v>
      </c>
      <c r="S215" s="4" t="b">
        <f t="shared" si="59"/>
        <v>1</v>
      </c>
      <c r="T215" s="4" t="b">
        <f t="shared" si="60"/>
        <v>1</v>
      </c>
      <c r="U215" s="4" t="b">
        <f t="shared" si="66"/>
        <v>1</v>
      </c>
      <c r="V215" s="4" t="b">
        <f t="shared" si="67"/>
        <v>1</v>
      </c>
    </row>
    <row r="216" spans="1:22" ht="30.6" customHeight="1" x14ac:dyDescent="0.2">
      <c r="A216" s="27" t="s">
        <v>249</v>
      </c>
      <c r="B216" s="18">
        <f t="shared" si="61"/>
        <v>211</v>
      </c>
      <c r="C216" s="24" t="s">
        <v>250</v>
      </c>
      <c r="D216" s="20">
        <v>236</v>
      </c>
      <c r="E216" s="21">
        <f>ROUND(D216/8,-0.3)</f>
        <v>30</v>
      </c>
      <c r="F216" s="21">
        <v>5000</v>
      </c>
      <c r="G216" s="21">
        <f t="shared" si="57"/>
        <v>1800</v>
      </c>
      <c r="H216" s="21">
        <v>500</v>
      </c>
      <c r="I216" s="21">
        <v>500</v>
      </c>
      <c r="J216" s="22">
        <f t="shared" ref="J216" si="73">SUM(F216:I216)</f>
        <v>7800</v>
      </c>
      <c r="K216" s="4" t="s">
        <v>250</v>
      </c>
      <c r="L216" s="4" t="b">
        <f t="shared" si="68"/>
        <v>1</v>
      </c>
      <c r="M216" s="4">
        <v>236</v>
      </c>
      <c r="N216" s="5">
        <f t="shared" si="72"/>
        <v>30</v>
      </c>
      <c r="O216" s="5">
        <v>29.5</v>
      </c>
      <c r="Q216" s="5">
        <v>5000</v>
      </c>
      <c r="R216" s="5">
        <v>500</v>
      </c>
      <c r="S216" s="4" t="b">
        <f t="shared" si="59"/>
        <v>1</v>
      </c>
      <c r="T216" s="4" t="b">
        <f t="shared" si="60"/>
        <v>1</v>
      </c>
      <c r="U216" s="4" t="b">
        <f t="shared" si="66"/>
        <v>1</v>
      </c>
      <c r="V216" s="4" t="b">
        <f t="shared" si="67"/>
        <v>1</v>
      </c>
    </row>
    <row r="217" spans="1:22" ht="14.25" customHeight="1" x14ac:dyDescent="0.2">
      <c r="A217" s="17" t="s">
        <v>251</v>
      </c>
      <c r="B217" s="18"/>
      <c r="C217" s="27" t="s">
        <v>252</v>
      </c>
      <c r="D217" s="20"/>
      <c r="E217" s="21"/>
      <c r="F217" s="21"/>
      <c r="G217" s="21"/>
      <c r="H217" s="21"/>
      <c r="I217" s="21"/>
      <c r="J217" s="22"/>
      <c r="U217" s="4" t="b">
        <f t="shared" si="66"/>
        <v>1</v>
      </c>
      <c r="V217" s="4" t="b">
        <f t="shared" si="67"/>
        <v>1</v>
      </c>
    </row>
    <row r="218" spans="1:22" ht="16.5" x14ac:dyDescent="0.2">
      <c r="A218" s="17"/>
      <c r="B218" s="18">
        <f>B216+1</f>
        <v>212</v>
      </c>
      <c r="C218" s="24" t="s">
        <v>253</v>
      </c>
      <c r="D218" s="20">
        <v>560</v>
      </c>
      <c r="E218" s="21">
        <f>ROUND(D218/8,-0.3)</f>
        <v>70</v>
      </c>
      <c r="F218" s="21">
        <v>5000</v>
      </c>
      <c r="G218" s="21">
        <f t="shared" ref="G218:G232" si="74">ROUND(60*E218,-0.3)</f>
        <v>4200</v>
      </c>
      <c r="H218" s="21">
        <v>500</v>
      </c>
      <c r="I218" s="21">
        <v>400</v>
      </c>
      <c r="J218" s="22">
        <f t="shared" ref="J218:J227" si="75">SUM(F218:I218)</f>
        <v>10100</v>
      </c>
      <c r="K218" s="4" t="s">
        <v>253</v>
      </c>
      <c r="L218" s="4" t="b">
        <f t="shared" si="68"/>
        <v>1</v>
      </c>
      <c r="M218" s="4">
        <v>560</v>
      </c>
      <c r="N218" s="5">
        <f t="shared" ref="N218:N231" si="76">ROUND(M218/8,-0.3)</f>
        <v>70</v>
      </c>
      <c r="O218" s="5">
        <v>70</v>
      </c>
      <c r="Q218" s="5">
        <v>5000</v>
      </c>
      <c r="R218" s="5">
        <v>400</v>
      </c>
      <c r="S218" s="4" t="b">
        <f t="shared" ref="S218:S231" si="77">M218=D218</f>
        <v>1</v>
      </c>
      <c r="T218" s="4" t="b">
        <f t="shared" ref="T218:T231" si="78">E218=N218</f>
        <v>1</v>
      </c>
      <c r="U218" s="4" t="b">
        <f t="shared" si="66"/>
        <v>1</v>
      </c>
      <c r="V218" s="4" t="b">
        <f t="shared" si="67"/>
        <v>1</v>
      </c>
    </row>
    <row r="219" spans="1:22" ht="16.5" x14ac:dyDescent="0.2">
      <c r="A219" s="17"/>
      <c r="B219" s="18">
        <f t="shared" ref="B219:B232" si="79">B218+1</f>
        <v>213</v>
      </c>
      <c r="C219" s="24" t="s">
        <v>254</v>
      </c>
      <c r="D219" s="20">
        <v>960</v>
      </c>
      <c r="E219" s="21">
        <f>ROUND(D219/8,-0.3)</f>
        <v>120</v>
      </c>
      <c r="F219" s="21">
        <v>10000</v>
      </c>
      <c r="G219" s="21">
        <f t="shared" si="74"/>
        <v>7200</v>
      </c>
      <c r="H219" s="21">
        <v>500</v>
      </c>
      <c r="I219" s="21">
        <v>350</v>
      </c>
      <c r="J219" s="22">
        <f t="shared" si="75"/>
        <v>18050</v>
      </c>
      <c r="K219" s="4" t="s">
        <v>254</v>
      </c>
      <c r="L219" s="4" t="b">
        <f t="shared" si="68"/>
        <v>1</v>
      </c>
      <c r="M219" s="4">
        <v>960</v>
      </c>
      <c r="N219" s="5">
        <f t="shared" si="76"/>
        <v>120</v>
      </c>
      <c r="O219" s="5">
        <v>120</v>
      </c>
      <c r="Q219" s="5">
        <v>10000</v>
      </c>
      <c r="R219" s="5">
        <v>350</v>
      </c>
      <c r="S219" s="4" t="b">
        <f t="shared" si="77"/>
        <v>1</v>
      </c>
      <c r="T219" s="4" t="b">
        <f t="shared" si="78"/>
        <v>1</v>
      </c>
      <c r="U219" s="4" t="b">
        <f t="shared" si="66"/>
        <v>1</v>
      </c>
      <c r="V219" s="4" t="b">
        <f t="shared" si="67"/>
        <v>1</v>
      </c>
    </row>
    <row r="220" spans="1:22" s="31" customFormat="1" ht="16.5" x14ac:dyDescent="0.2">
      <c r="A220" s="17"/>
      <c r="B220" s="18">
        <f t="shared" si="79"/>
        <v>214</v>
      </c>
      <c r="C220" s="24" t="s">
        <v>255</v>
      </c>
      <c r="D220" s="20">
        <v>3499</v>
      </c>
      <c r="E220" s="21">
        <v>438</v>
      </c>
      <c r="F220" s="21">
        <v>40000</v>
      </c>
      <c r="G220" s="21">
        <f t="shared" si="74"/>
        <v>26280</v>
      </c>
      <c r="H220" s="21">
        <v>500</v>
      </c>
      <c r="I220" s="21">
        <v>500</v>
      </c>
      <c r="J220" s="22">
        <f t="shared" si="75"/>
        <v>67280</v>
      </c>
      <c r="K220" s="4" t="s">
        <v>255</v>
      </c>
      <c r="L220" s="4" t="b">
        <f t="shared" si="68"/>
        <v>1</v>
      </c>
      <c r="M220" s="4">
        <v>3499</v>
      </c>
      <c r="N220" s="26">
        <f t="shared" ref="N220" si="80">ROUND(M220/8,-0.3)+1</f>
        <v>438</v>
      </c>
      <c r="O220" s="5">
        <v>438</v>
      </c>
      <c r="P220" s="26"/>
      <c r="Q220" s="5">
        <v>40000</v>
      </c>
      <c r="R220" s="5">
        <v>500</v>
      </c>
      <c r="S220" s="4" t="b">
        <f t="shared" si="77"/>
        <v>1</v>
      </c>
      <c r="T220" s="4" t="b">
        <f t="shared" si="78"/>
        <v>1</v>
      </c>
      <c r="U220" s="4" t="b">
        <f t="shared" si="66"/>
        <v>1</v>
      </c>
      <c r="V220" s="4" t="b">
        <f t="shared" si="67"/>
        <v>1</v>
      </c>
    </row>
    <row r="221" spans="1:22" s="31" customFormat="1" ht="31.9" customHeight="1" x14ac:dyDescent="0.2">
      <c r="A221" s="17"/>
      <c r="B221" s="18">
        <f t="shared" si="79"/>
        <v>215</v>
      </c>
      <c r="C221" s="24" t="s">
        <v>256</v>
      </c>
      <c r="D221" s="20">
        <v>808</v>
      </c>
      <c r="E221" s="21">
        <f>ROUND(D221/8,-0.3)</f>
        <v>101</v>
      </c>
      <c r="F221" s="21">
        <v>10000</v>
      </c>
      <c r="G221" s="21">
        <f t="shared" si="74"/>
        <v>6060</v>
      </c>
      <c r="H221" s="21">
        <v>500</v>
      </c>
      <c r="I221" s="21">
        <v>500</v>
      </c>
      <c r="J221" s="22">
        <f t="shared" si="75"/>
        <v>17060</v>
      </c>
      <c r="K221" s="4" t="s">
        <v>256</v>
      </c>
      <c r="L221" s="4" t="b">
        <f t="shared" si="68"/>
        <v>1</v>
      </c>
      <c r="M221" s="4">
        <v>808</v>
      </c>
      <c r="N221" s="5">
        <f t="shared" si="76"/>
        <v>101</v>
      </c>
      <c r="O221" s="5">
        <v>101</v>
      </c>
      <c r="P221" s="5"/>
      <c r="Q221" s="5">
        <v>10000</v>
      </c>
      <c r="R221" s="5">
        <v>500</v>
      </c>
      <c r="S221" s="4" t="b">
        <f t="shared" si="77"/>
        <v>1</v>
      </c>
      <c r="T221" s="4" t="b">
        <f t="shared" si="78"/>
        <v>1</v>
      </c>
      <c r="U221" s="4" t="b">
        <f t="shared" si="66"/>
        <v>1</v>
      </c>
      <c r="V221" s="4" t="b">
        <f t="shared" si="67"/>
        <v>1</v>
      </c>
    </row>
    <row r="222" spans="1:22" s="31" customFormat="1" ht="31.9" customHeight="1" x14ac:dyDescent="0.2">
      <c r="A222" s="17"/>
      <c r="B222" s="18">
        <f t="shared" si="79"/>
        <v>216</v>
      </c>
      <c r="C222" s="24" t="s">
        <v>257</v>
      </c>
      <c r="D222" s="20">
        <v>1446</v>
      </c>
      <c r="E222" s="21">
        <f>ROUND(D222/8,-0.3)</f>
        <v>181</v>
      </c>
      <c r="F222" s="21">
        <v>10000</v>
      </c>
      <c r="G222" s="21">
        <f t="shared" si="74"/>
        <v>10860</v>
      </c>
      <c r="H222" s="21">
        <v>500</v>
      </c>
      <c r="I222" s="21">
        <v>500</v>
      </c>
      <c r="J222" s="22">
        <f t="shared" si="75"/>
        <v>21860</v>
      </c>
      <c r="K222" s="4" t="s">
        <v>257</v>
      </c>
      <c r="L222" s="4" t="b">
        <f t="shared" si="68"/>
        <v>1</v>
      </c>
      <c r="M222" s="4">
        <v>1446</v>
      </c>
      <c r="N222" s="5">
        <f t="shared" si="76"/>
        <v>181</v>
      </c>
      <c r="O222" s="5">
        <v>180.75</v>
      </c>
      <c r="P222" s="5"/>
      <c r="Q222" s="5">
        <v>10000</v>
      </c>
      <c r="R222" s="5">
        <v>500</v>
      </c>
      <c r="S222" s="4" t="b">
        <f t="shared" si="77"/>
        <v>1</v>
      </c>
      <c r="T222" s="4" t="b">
        <f t="shared" si="78"/>
        <v>1</v>
      </c>
      <c r="U222" s="4" t="b">
        <f t="shared" si="66"/>
        <v>1</v>
      </c>
      <c r="V222" s="4" t="b">
        <f t="shared" si="67"/>
        <v>1</v>
      </c>
    </row>
    <row r="223" spans="1:22" s="31" customFormat="1" ht="31.15" customHeight="1" x14ac:dyDescent="0.2">
      <c r="A223" s="17"/>
      <c r="B223" s="18">
        <f t="shared" si="79"/>
        <v>217</v>
      </c>
      <c r="C223" s="24" t="s">
        <v>258</v>
      </c>
      <c r="D223" s="20">
        <v>976</v>
      </c>
      <c r="E223" s="21">
        <f>ROUND(D223/8,-0.3)</f>
        <v>122</v>
      </c>
      <c r="F223" s="21">
        <v>10000</v>
      </c>
      <c r="G223" s="21">
        <f t="shared" si="74"/>
        <v>7320</v>
      </c>
      <c r="H223" s="21">
        <v>500</v>
      </c>
      <c r="I223" s="21">
        <v>500</v>
      </c>
      <c r="J223" s="22">
        <f t="shared" si="75"/>
        <v>18320</v>
      </c>
      <c r="K223" s="4" t="s">
        <v>258</v>
      </c>
      <c r="L223" s="4" t="b">
        <f t="shared" si="68"/>
        <v>1</v>
      </c>
      <c r="M223" s="4">
        <v>976</v>
      </c>
      <c r="N223" s="5">
        <f t="shared" si="76"/>
        <v>122</v>
      </c>
      <c r="O223" s="5">
        <v>122</v>
      </c>
      <c r="P223" s="5"/>
      <c r="Q223" s="5">
        <v>10000</v>
      </c>
      <c r="R223" s="5">
        <v>500</v>
      </c>
      <c r="S223" s="4" t="b">
        <f t="shared" si="77"/>
        <v>1</v>
      </c>
      <c r="T223" s="4" t="b">
        <f t="shared" si="78"/>
        <v>1</v>
      </c>
      <c r="U223" s="4" t="b">
        <f t="shared" si="66"/>
        <v>1</v>
      </c>
      <c r="V223" s="4" t="b">
        <f t="shared" si="67"/>
        <v>1</v>
      </c>
    </row>
    <row r="224" spans="1:22" s="31" customFormat="1" ht="16.5" x14ac:dyDescent="0.2">
      <c r="A224" s="17"/>
      <c r="B224" s="18">
        <f t="shared" si="79"/>
        <v>218</v>
      </c>
      <c r="C224" s="24" t="s">
        <v>259</v>
      </c>
      <c r="D224" s="20">
        <v>4555</v>
      </c>
      <c r="E224" s="21">
        <v>570</v>
      </c>
      <c r="F224" s="21">
        <v>50000</v>
      </c>
      <c r="G224" s="21">
        <f t="shared" si="74"/>
        <v>34200</v>
      </c>
      <c r="H224" s="21">
        <v>500</v>
      </c>
      <c r="I224" s="21">
        <v>500</v>
      </c>
      <c r="J224" s="22">
        <f t="shared" si="75"/>
        <v>85200</v>
      </c>
      <c r="K224" s="4" t="s">
        <v>259</v>
      </c>
      <c r="L224" s="4" t="b">
        <f t="shared" si="68"/>
        <v>1</v>
      </c>
      <c r="M224" s="4">
        <v>4555</v>
      </c>
      <c r="N224" s="26">
        <f t="shared" ref="N224" si="81">ROUND(M224/8,-0.3)+1</f>
        <v>570</v>
      </c>
      <c r="O224" s="5">
        <v>570</v>
      </c>
      <c r="P224" s="26"/>
      <c r="Q224" s="5">
        <v>50000</v>
      </c>
      <c r="R224" s="5">
        <v>500</v>
      </c>
      <c r="S224" s="4" t="b">
        <f t="shared" si="77"/>
        <v>1</v>
      </c>
      <c r="T224" s="4" t="b">
        <f t="shared" si="78"/>
        <v>1</v>
      </c>
      <c r="U224" s="4" t="b">
        <f t="shared" si="66"/>
        <v>1</v>
      </c>
      <c r="V224" s="4" t="b">
        <f t="shared" si="67"/>
        <v>1</v>
      </c>
    </row>
    <row r="225" spans="1:22" s="31" customFormat="1" ht="16.5" x14ac:dyDescent="0.2">
      <c r="A225" s="17"/>
      <c r="B225" s="18">
        <f t="shared" si="79"/>
        <v>219</v>
      </c>
      <c r="C225" s="24" t="s">
        <v>260</v>
      </c>
      <c r="D225" s="20">
        <v>280</v>
      </c>
      <c r="E225" s="21">
        <f t="shared" ref="E225:E231" si="82">ROUND(D225/8,-0.3)</f>
        <v>35</v>
      </c>
      <c r="F225" s="21">
        <v>17000</v>
      </c>
      <c r="G225" s="21">
        <f t="shared" si="74"/>
        <v>2100</v>
      </c>
      <c r="H225" s="21">
        <v>500</v>
      </c>
      <c r="I225" s="21">
        <v>400</v>
      </c>
      <c r="J225" s="22">
        <f t="shared" si="75"/>
        <v>20000</v>
      </c>
      <c r="K225" s="4" t="s">
        <v>260</v>
      </c>
      <c r="L225" s="4" t="b">
        <f t="shared" si="68"/>
        <v>1</v>
      </c>
      <c r="M225" s="4">
        <v>280</v>
      </c>
      <c r="N225" s="5">
        <f t="shared" si="76"/>
        <v>35</v>
      </c>
      <c r="O225" s="5">
        <v>35</v>
      </c>
      <c r="P225" s="5"/>
      <c r="Q225" s="5">
        <v>17000</v>
      </c>
      <c r="R225" s="5">
        <v>400</v>
      </c>
      <c r="S225" s="4" t="b">
        <f t="shared" si="77"/>
        <v>1</v>
      </c>
      <c r="T225" s="4" t="b">
        <f t="shared" si="78"/>
        <v>1</v>
      </c>
      <c r="U225" s="4" t="b">
        <f t="shared" si="66"/>
        <v>1</v>
      </c>
      <c r="V225" s="4" t="b">
        <f t="shared" si="67"/>
        <v>1</v>
      </c>
    </row>
    <row r="226" spans="1:22" s="31" customFormat="1" ht="16.5" x14ac:dyDescent="0.2">
      <c r="A226" s="17"/>
      <c r="B226" s="18">
        <f t="shared" si="79"/>
        <v>220</v>
      </c>
      <c r="C226" s="19" t="s">
        <v>261</v>
      </c>
      <c r="D226" s="20">
        <v>996</v>
      </c>
      <c r="E226" s="21">
        <f t="shared" si="82"/>
        <v>125</v>
      </c>
      <c r="F226" s="21">
        <v>5000</v>
      </c>
      <c r="G226" s="21">
        <f t="shared" si="74"/>
        <v>7500</v>
      </c>
      <c r="H226" s="21">
        <v>500</v>
      </c>
      <c r="I226" s="21">
        <v>300</v>
      </c>
      <c r="J226" s="22">
        <f t="shared" si="75"/>
        <v>13300</v>
      </c>
      <c r="K226" s="4" t="s">
        <v>261</v>
      </c>
      <c r="L226" s="4" t="b">
        <f t="shared" si="68"/>
        <v>1</v>
      </c>
      <c r="M226" s="4">
        <v>996</v>
      </c>
      <c r="N226" s="5">
        <f t="shared" si="76"/>
        <v>125</v>
      </c>
      <c r="O226" s="5">
        <v>124.5</v>
      </c>
      <c r="P226" s="5"/>
      <c r="Q226" s="5">
        <v>5000</v>
      </c>
      <c r="R226" s="5">
        <v>300</v>
      </c>
      <c r="S226" s="4" t="b">
        <f t="shared" si="77"/>
        <v>1</v>
      </c>
      <c r="T226" s="4" t="b">
        <f t="shared" si="78"/>
        <v>1</v>
      </c>
      <c r="U226" s="4" t="b">
        <f t="shared" si="66"/>
        <v>1</v>
      </c>
      <c r="V226" s="4" t="b">
        <f t="shared" si="67"/>
        <v>1</v>
      </c>
    </row>
    <row r="227" spans="1:22" ht="16.5" x14ac:dyDescent="0.2">
      <c r="A227" s="17"/>
      <c r="B227" s="18">
        <f t="shared" si="79"/>
        <v>221</v>
      </c>
      <c r="C227" s="32" t="s">
        <v>262</v>
      </c>
      <c r="D227" s="20">
        <v>120</v>
      </c>
      <c r="E227" s="21">
        <f t="shared" si="82"/>
        <v>15</v>
      </c>
      <c r="F227" s="21">
        <v>5000</v>
      </c>
      <c r="G227" s="21">
        <f t="shared" si="74"/>
        <v>900</v>
      </c>
      <c r="H227" s="21">
        <v>500</v>
      </c>
      <c r="I227" s="21">
        <v>500</v>
      </c>
      <c r="J227" s="22">
        <f t="shared" si="75"/>
        <v>6900</v>
      </c>
      <c r="K227" s="4" t="s">
        <v>262</v>
      </c>
      <c r="L227" s="4" t="b">
        <f t="shared" si="68"/>
        <v>1</v>
      </c>
      <c r="M227" s="4">
        <v>120</v>
      </c>
      <c r="N227" s="5">
        <f t="shared" si="76"/>
        <v>15</v>
      </c>
      <c r="O227" s="5">
        <v>15</v>
      </c>
      <c r="Q227" s="5">
        <v>5000</v>
      </c>
      <c r="R227" s="5">
        <v>500</v>
      </c>
      <c r="S227" s="4" t="b">
        <f t="shared" si="77"/>
        <v>1</v>
      </c>
      <c r="T227" s="4" t="b">
        <f t="shared" si="78"/>
        <v>1</v>
      </c>
      <c r="U227" s="4" t="b">
        <f t="shared" si="66"/>
        <v>1</v>
      </c>
      <c r="V227" s="4" t="b">
        <f t="shared" si="67"/>
        <v>1</v>
      </c>
    </row>
    <row r="228" spans="1:22" ht="14.25" customHeight="1" x14ac:dyDescent="0.2">
      <c r="A228" s="17"/>
      <c r="B228" s="18">
        <f t="shared" si="79"/>
        <v>222</v>
      </c>
      <c r="C228" s="33" t="s">
        <v>263</v>
      </c>
      <c r="D228" s="20">
        <v>560</v>
      </c>
      <c r="E228" s="21">
        <f t="shared" si="82"/>
        <v>70</v>
      </c>
      <c r="F228" s="21">
        <v>7000</v>
      </c>
      <c r="G228" s="21">
        <f t="shared" si="74"/>
        <v>4200</v>
      </c>
      <c r="H228" s="21">
        <v>500</v>
      </c>
      <c r="I228" s="21">
        <v>350</v>
      </c>
      <c r="J228" s="22">
        <f>SUM(F228:I228)</f>
        <v>12050</v>
      </c>
      <c r="K228" s="4" t="s">
        <v>263</v>
      </c>
      <c r="L228" s="4" t="b">
        <f t="shared" si="68"/>
        <v>1</v>
      </c>
      <c r="M228" s="4">
        <v>560</v>
      </c>
      <c r="N228" s="5">
        <f t="shared" si="76"/>
        <v>70</v>
      </c>
      <c r="O228" s="5">
        <v>70</v>
      </c>
      <c r="Q228" s="5">
        <v>7000</v>
      </c>
      <c r="R228" s="5">
        <v>350</v>
      </c>
      <c r="S228" s="4" t="b">
        <f t="shared" si="77"/>
        <v>1</v>
      </c>
      <c r="T228" s="4" t="b">
        <f t="shared" si="78"/>
        <v>1</v>
      </c>
      <c r="U228" s="4" t="b">
        <f t="shared" si="66"/>
        <v>1</v>
      </c>
      <c r="V228" s="4" t="b">
        <f t="shared" si="67"/>
        <v>1</v>
      </c>
    </row>
    <row r="229" spans="1:22" s="31" customFormat="1" ht="16.5" x14ac:dyDescent="0.2">
      <c r="A229" s="17"/>
      <c r="B229" s="18">
        <f t="shared" si="79"/>
        <v>223</v>
      </c>
      <c r="C229" s="33" t="s">
        <v>264</v>
      </c>
      <c r="D229" s="20">
        <v>254</v>
      </c>
      <c r="E229" s="21">
        <f t="shared" si="82"/>
        <v>32</v>
      </c>
      <c r="F229" s="21">
        <v>8000</v>
      </c>
      <c r="G229" s="21">
        <f t="shared" si="74"/>
        <v>1920</v>
      </c>
      <c r="H229" s="21">
        <v>500</v>
      </c>
      <c r="I229" s="21">
        <v>500</v>
      </c>
      <c r="J229" s="22">
        <f>SUM(F229:I229)</f>
        <v>10920</v>
      </c>
      <c r="K229" s="4" t="s">
        <v>264</v>
      </c>
      <c r="L229" s="4" t="b">
        <f t="shared" si="68"/>
        <v>1</v>
      </c>
      <c r="M229" s="4">
        <v>254</v>
      </c>
      <c r="N229" s="5">
        <f t="shared" si="76"/>
        <v>32</v>
      </c>
      <c r="O229" s="5">
        <v>31.75</v>
      </c>
      <c r="P229" s="5"/>
      <c r="Q229" s="5">
        <v>8000</v>
      </c>
      <c r="R229" s="5">
        <v>500</v>
      </c>
      <c r="S229" s="4" t="b">
        <f t="shared" si="77"/>
        <v>1</v>
      </c>
      <c r="T229" s="4" t="b">
        <f t="shared" si="78"/>
        <v>1</v>
      </c>
      <c r="U229" s="4" t="b">
        <f t="shared" si="66"/>
        <v>1</v>
      </c>
      <c r="V229" s="4" t="b">
        <f t="shared" si="67"/>
        <v>1</v>
      </c>
    </row>
    <row r="230" spans="1:22" s="31" customFormat="1" ht="16.5" x14ac:dyDescent="0.2">
      <c r="A230" s="17"/>
      <c r="B230" s="18">
        <f t="shared" si="79"/>
        <v>224</v>
      </c>
      <c r="C230" s="19" t="s">
        <v>265</v>
      </c>
      <c r="D230" s="20">
        <v>1048</v>
      </c>
      <c r="E230" s="21">
        <f t="shared" si="82"/>
        <v>131</v>
      </c>
      <c r="F230" s="21">
        <v>10000</v>
      </c>
      <c r="G230" s="21">
        <f>ROUND(60*E230,-0.3)</f>
        <v>7860</v>
      </c>
      <c r="H230" s="21">
        <v>500</v>
      </c>
      <c r="I230" s="21">
        <v>750</v>
      </c>
      <c r="J230" s="22">
        <f>SUM(F230:I230)</f>
        <v>19110</v>
      </c>
      <c r="K230" s="34" t="s">
        <v>265</v>
      </c>
      <c r="L230" s="4" t="b">
        <f t="shared" si="68"/>
        <v>1</v>
      </c>
      <c r="M230" s="4">
        <v>1048</v>
      </c>
      <c r="N230" s="5">
        <f t="shared" si="76"/>
        <v>131</v>
      </c>
      <c r="O230" s="5">
        <v>131</v>
      </c>
      <c r="P230" s="5"/>
      <c r="Q230" s="5">
        <v>10000</v>
      </c>
      <c r="R230" s="5">
        <v>750</v>
      </c>
      <c r="S230" s="4" t="b">
        <f t="shared" si="77"/>
        <v>1</v>
      </c>
      <c r="T230" s="4" t="b">
        <f t="shared" si="78"/>
        <v>1</v>
      </c>
      <c r="U230" s="4" t="b">
        <f t="shared" si="66"/>
        <v>1</v>
      </c>
      <c r="V230" s="4" t="b">
        <f t="shared" si="67"/>
        <v>1</v>
      </c>
    </row>
    <row r="231" spans="1:22" s="31" customFormat="1" ht="16.5" x14ac:dyDescent="0.2">
      <c r="A231" s="17"/>
      <c r="B231" s="18">
        <f t="shared" si="79"/>
        <v>225</v>
      </c>
      <c r="C231" s="19" t="s">
        <v>266</v>
      </c>
      <c r="D231" s="20">
        <v>560</v>
      </c>
      <c r="E231" s="21">
        <f t="shared" si="82"/>
        <v>70</v>
      </c>
      <c r="F231" s="21">
        <v>7000</v>
      </c>
      <c r="G231" s="21">
        <f t="shared" si="74"/>
        <v>4200</v>
      </c>
      <c r="H231" s="21">
        <v>500</v>
      </c>
      <c r="I231" s="21">
        <v>500</v>
      </c>
      <c r="J231" s="22">
        <f>SUM(F231:I231)</f>
        <v>12200</v>
      </c>
      <c r="K231" s="4" t="s">
        <v>266</v>
      </c>
      <c r="L231" s="4" t="b">
        <f t="shared" si="68"/>
        <v>1</v>
      </c>
      <c r="M231" s="4">
        <v>560</v>
      </c>
      <c r="N231" s="5">
        <f t="shared" si="76"/>
        <v>70</v>
      </c>
      <c r="O231" s="5">
        <v>70</v>
      </c>
      <c r="P231" s="5"/>
      <c r="Q231" s="5">
        <v>7000</v>
      </c>
      <c r="R231" s="5">
        <v>500</v>
      </c>
      <c r="S231" s="4" t="b">
        <f t="shared" si="77"/>
        <v>1</v>
      </c>
      <c r="T231" s="4" t="b">
        <f t="shared" si="78"/>
        <v>1</v>
      </c>
      <c r="U231" s="4" t="b">
        <f t="shared" si="66"/>
        <v>1</v>
      </c>
      <c r="V231" s="4" t="b">
        <f t="shared" si="67"/>
        <v>1</v>
      </c>
    </row>
    <row r="232" spans="1:22" s="31" customFormat="1" ht="16.5" x14ac:dyDescent="0.2">
      <c r="A232" s="17"/>
      <c r="B232" s="18">
        <f t="shared" si="79"/>
        <v>226</v>
      </c>
      <c r="C232" s="19" t="s">
        <v>267</v>
      </c>
      <c r="D232" s="20">
        <v>786</v>
      </c>
      <c r="E232" s="21">
        <v>99</v>
      </c>
      <c r="F232" s="21">
        <v>18000</v>
      </c>
      <c r="G232" s="21">
        <f t="shared" si="74"/>
        <v>5940</v>
      </c>
      <c r="H232" s="21">
        <v>500</v>
      </c>
      <c r="I232" s="21">
        <v>500</v>
      </c>
      <c r="J232" s="22">
        <f>SUM(F232:I232)</f>
        <v>24940</v>
      </c>
      <c r="K232" s="4"/>
      <c r="L232" s="4"/>
      <c r="M232" s="4"/>
      <c r="N232" s="5"/>
      <c r="O232" s="5">
        <v>99</v>
      </c>
      <c r="P232" s="5"/>
      <c r="Q232" s="5">
        <v>18000</v>
      </c>
      <c r="R232" s="5"/>
      <c r="S232" s="4"/>
      <c r="T232" s="4"/>
      <c r="U232" s="4"/>
      <c r="V232" s="4" t="b">
        <f t="shared" si="67"/>
        <v>1</v>
      </c>
    </row>
    <row r="233" spans="1:22" ht="14.25" customHeight="1" x14ac:dyDescent="0.2">
      <c r="A233" s="17"/>
      <c r="B233" s="18"/>
      <c r="C233" s="27" t="s">
        <v>268</v>
      </c>
      <c r="D233" s="20"/>
      <c r="E233" s="21"/>
      <c r="F233" s="21"/>
      <c r="G233" s="21"/>
      <c r="H233" s="21"/>
      <c r="I233" s="21"/>
      <c r="J233" s="22"/>
      <c r="U233" s="4" t="b">
        <f t="shared" si="66"/>
        <v>1</v>
      </c>
      <c r="V233" s="4" t="b">
        <f t="shared" si="67"/>
        <v>1</v>
      </c>
    </row>
    <row r="234" spans="1:22" ht="15" customHeight="1" x14ac:dyDescent="0.2">
      <c r="A234" s="17"/>
      <c r="B234" s="18">
        <f>B232+1</f>
        <v>227</v>
      </c>
      <c r="C234" s="19" t="s">
        <v>269</v>
      </c>
      <c r="D234" s="20">
        <v>714</v>
      </c>
      <c r="E234" s="21">
        <f>ROUND(D234/8,-0.3)</f>
        <v>89</v>
      </c>
      <c r="F234" s="21">
        <v>5000</v>
      </c>
      <c r="G234" s="21">
        <f>ROUND(60*E234,-0.3)</f>
        <v>5340</v>
      </c>
      <c r="H234" s="21">
        <v>500</v>
      </c>
      <c r="I234" s="21">
        <v>500</v>
      </c>
      <c r="J234" s="22">
        <f t="shared" ref="J234" si="83">SUM(F234:I234)</f>
        <v>11340</v>
      </c>
      <c r="K234" s="4" t="s">
        <v>269</v>
      </c>
      <c r="L234" s="4" t="b">
        <f t="shared" si="68"/>
        <v>1</v>
      </c>
      <c r="M234" s="4">
        <v>714</v>
      </c>
      <c r="N234" s="5">
        <f t="shared" ref="N234" si="84">ROUND(M234/8,-0.3)</f>
        <v>89</v>
      </c>
      <c r="O234" s="5">
        <v>90</v>
      </c>
      <c r="Q234" s="5">
        <v>5000</v>
      </c>
      <c r="R234" s="5">
        <v>500</v>
      </c>
      <c r="S234" s="4" t="b">
        <f t="shared" ref="S234" si="85">M234=D234</f>
        <v>1</v>
      </c>
      <c r="T234" s="4" t="b">
        <f t="shared" ref="T234" si="86">E234=N234</f>
        <v>1</v>
      </c>
      <c r="U234" s="4" t="b">
        <f t="shared" si="66"/>
        <v>1</v>
      </c>
      <c r="V234" s="4" t="b">
        <f t="shared" si="67"/>
        <v>1</v>
      </c>
    </row>
    <row r="235" spans="1:22" ht="14.25" customHeight="1" x14ac:dyDescent="0.2">
      <c r="A235" s="17" t="s">
        <v>251</v>
      </c>
      <c r="B235" s="18"/>
      <c r="C235" s="27" t="s">
        <v>270</v>
      </c>
      <c r="D235" s="20"/>
      <c r="E235" s="21"/>
      <c r="F235" s="21"/>
      <c r="G235" s="21"/>
      <c r="H235" s="21"/>
      <c r="I235" s="21"/>
      <c r="J235" s="22"/>
      <c r="U235" s="4" t="b">
        <f t="shared" si="66"/>
        <v>1</v>
      </c>
      <c r="V235" s="4" t="b">
        <f t="shared" si="67"/>
        <v>1</v>
      </c>
    </row>
    <row r="236" spans="1:22" ht="15.75" customHeight="1" x14ac:dyDescent="0.2">
      <c r="A236" s="17"/>
      <c r="B236" s="18">
        <f>B234+1</f>
        <v>228</v>
      </c>
      <c r="C236" s="24" t="s">
        <v>271</v>
      </c>
      <c r="D236" s="20">
        <v>1098</v>
      </c>
      <c r="E236" s="21">
        <f>ROUND(D236/8,-0.3)+1</f>
        <v>138</v>
      </c>
      <c r="F236" s="21">
        <v>5000</v>
      </c>
      <c r="G236" s="21">
        <f t="shared" ref="G236:G241" si="87">ROUND(60*E236,-0.3)</f>
        <v>8280</v>
      </c>
      <c r="H236" s="21">
        <v>500</v>
      </c>
      <c r="I236" s="21">
        <v>600</v>
      </c>
      <c r="J236" s="22">
        <f t="shared" ref="J236:J241" si="88">SUM(F236:I236)</f>
        <v>14380</v>
      </c>
      <c r="K236" s="4" t="s">
        <v>271</v>
      </c>
      <c r="L236" s="4" t="b">
        <f t="shared" si="68"/>
        <v>1</v>
      </c>
      <c r="M236" s="4">
        <v>1098</v>
      </c>
      <c r="N236" s="5">
        <f t="shared" ref="N236:N241" si="89">ROUND(M236/8,-0.3)</f>
        <v>137</v>
      </c>
      <c r="O236" s="5">
        <v>138</v>
      </c>
      <c r="P236" s="5" t="s">
        <v>54</v>
      </c>
      <c r="Q236" s="5">
        <v>5000</v>
      </c>
      <c r="R236" s="5">
        <v>600</v>
      </c>
      <c r="S236" s="4" t="b">
        <f t="shared" ref="S236:S241" si="90">M236=D236</f>
        <v>1</v>
      </c>
      <c r="T236" s="4" t="b">
        <f t="shared" ref="T236:T241" si="91">E236=N236</f>
        <v>0</v>
      </c>
      <c r="U236" s="4" t="b">
        <f t="shared" si="66"/>
        <v>1</v>
      </c>
      <c r="V236" s="4" t="b">
        <f t="shared" si="67"/>
        <v>1</v>
      </c>
    </row>
    <row r="237" spans="1:22" ht="14.25" customHeight="1" x14ac:dyDescent="0.2">
      <c r="A237" s="17"/>
      <c r="B237" s="18">
        <f t="shared" ref="B237:B241" si="92">B236+1</f>
        <v>229</v>
      </c>
      <c r="C237" s="24" t="s">
        <v>272</v>
      </c>
      <c r="D237" s="20">
        <v>398</v>
      </c>
      <c r="E237" s="21">
        <f>ROUND(D237/8,-0.3)</f>
        <v>50</v>
      </c>
      <c r="F237" s="21">
        <v>6000</v>
      </c>
      <c r="G237" s="21">
        <f t="shared" si="87"/>
        <v>3000</v>
      </c>
      <c r="H237" s="21">
        <v>500</v>
      </c>
      <c r="I237" s="21">
        <v>600</v>
      </c>
      <c r="J237" s="22">
        <f t="shared" si="88"/>
        <v>10100</v>
      </c>
      <c r="K237" s="4" t="s">
        <v>272</v>
      </c>
      <c r="L237" s="4" t="b">
        <f t="shared" si="68"/>
        <v>1</v>
      </c>
      <c r="M237" s="4">
        <v>398</v>
      </c>
      <c r="N237" s="5">
        <f t="shared" si="89"/>
        <v>50</v>
      </c>
      <c r="O237" s="5">
        <v>49.75</v>
      </c>
      <c r="Q237" s="5">
        <v>6000</v>
      </c>
      <c r="R237" s="5">
        <v>600</v>
      </c>
      <c r="S237" s="4" t="b">
        <f t="shared" si="90"/>
        <v>1</v>
      </c>
      <c r="T237" s="4" t="b">
        <f t="shared" si="91"/>
        <v>1</v>
      </c>
      <c r="U237" s="4" t="b">
        <f t="shared" si="66"/>
        <v>1</v>
      </c>
      <c r="V237" s="4" t="b">
        <f t="shared" si="67"/>
        <v>1</v>
      </c>
    </row>
    <row r="238" spans="1:22" ht="16.5" x14ac:dyDescent="0.2">
      <c r="A238" s="17"/>
      <c r="B238" s="18">
        <f t="shared" si="92"/>
        <v>230</v>
      </c>
      <c r="C238" s="24" t="s">
        <v>273</v>
      </c>
      <c r="D238" s="20">
        <v>216</v>
      </c>
      <c r="E238" s="21">
        <f>ROUND(D238/8,-0.3)</f>
        <v>27</v>
      </c>
      <c r="F238" s="21">
        <v>5000</v>
      </c>
      <c r="G238" s="21">
        <f t="shared" si="87"/>
        <v>1620</v>
      </c>
      <c r="H238" s="21">
        <v>500</v>
      </c>
      <c r="I238" s="21">
        <v>500</v>
      </c>
      <c r="J238" s="22">
        <f t="shared" si="88"/>
        <v>7620</v>
      </c>
      <c r="K238" s="4" t="s">
        <v>273</v>
      </c>
      <c r="L238" s="4" t="b">
        <f t="shared" si="68"/>
        <v>1</v>
      </c>
      <c r="M238" s="4">
        <v>216</v>
      </c>
      <c r="N238" s="5">
        <f t="shared" si="89"/>
        <v>27</v>
      </c>
      <c r="O238" s="5">
        <v>27</v>
      </c>
      <c r="Q238" s="5">
        <v>5000</v>
      </c>
      <c r="R238" s="5">
        <v>500</v>
      </c>
      <c r="S238" s="4" t="b">
        <f t="shared" si="90"/>
        <v>1</v>
      </c>
      <c r="T238" s="4" t="b">
        <f t="shared" si="91"/>
        <v>1</v>
      </c>
      <c r="U238" s="4" t="b">
        <f t="shared" si="66"/>
        <v>1</v>
      </c>
      <c r="V238" s="4" t="b">
        <f t="shared" si="67"/>
        <v>1</v>
      </c>
    </row>
    <row r="239" spans="1:22" ht="16.5" x14ac:dyDescent="0.2">
      <c r="A239" s="17"/>
      <c r="B239" s="18">
        <f t="shared" si="92"/>
        <v>231</v>
      </c>
      <c r="C239" s="24" t="s">
        <v>274</v>
      </c>
      <c r="D239" s="20">
        <v>198</v>
      </c>
      <c r="E239" s="21">
        <f>ROUND(D239/8,-0.3)</f>
        <v>25</v>
      </c>
      <c r="F239" s="21">
        <v>6000</v>
      </c>
      <c r="G239" s="21">
        <f t="shared" si="87"/>
        <v>1500</v>
      </c>
      <c r="H239" s="21">
        <v>500</v>
      </c>
      <c r="I239" s="21">
        <v>500</v>
      </c>
      <c r="J239" s="22">
        <f t="shared" si="88"/>
        <v>8500</v>
      </c>
      <c r="K239" s="4" t="s">
        <v>274</v>
      </c>
      <c r="L239" s="4" t="b">
        <f t="shared" si="68"/>
        <v>1</v>
      </c>
      <c r="M239" s="4">
        <v>198</v>
      </c>
      <c r="N239" s="5">
        <f t="shared" si="89"/>
        <v>25</v>
      </c>
      <c r="O239" s="5">
        <v>24.75</v>
      </c>
      <c r="Q239" s="5">
        <v>6000</v>
      </c>
      <c r="R239" s="5">
        <v>500</v>
      </c>
      <c r="S239" s="4" t="b">
        <f t="shared" si="90"/>
        <v>1</v>
      </c>
      <c r="T239" s="4" t="b">
        <f t="shared" si="91"/>
        <v>1</v>
      </c>
      <c r="U239" s="4" t="b">
        <f t="shared" si="66"/>
        <v>1</v>
      </c>
      <c r="V239" s="4" t="b">
        <f t="shared" si="67"/>
        <v>1</v>
      </c>
    </row>
    <row r="240" spans="1:22" ht="14.25" customHeight="1" x14ac:dyDescent="0.2">
      <c r="A240" s="17"/>
      <c r="B240" s="18">
        <f t="shared" si="92"/>
        <v>232</v>
      </c>
      <c r="C240" s="24" t="s">
        <v>275</v>
      </c>
      <c r="D240" s="20">
        <v>656</v>
      </c>
      <c r="E240" s="21">
        <f>ROUND(D240/8,-0.3)</f>
        <v>82</v>
      </c>
      <c r="F240" s="21">
        <v>5000</v>
      </c>
      <c r="G240" s="21">
        <f t="shared" si="87"/>
        <v>4920</v>
      </c>
      <c r="H240" s="21">
        <v>500</v>
      </c>
      <c r="I240" s="21">
        <v>600</v>
      </c>
      <c r="J240" s="22">
        <f t="shared" si="88"/>
        <v>11020</v>
      </c>
      <c r="K240" s="4" t="s">
        <v>275</v>
      </c>
      <c r="L240" s="4" t="b">
        <f t="shared" si="68"/>
        <v>1</v>
      </c>
      <c r="M240" s="4">
        <v>656</v>
      </c>
      <c r="N240" s="5">
        <f t="shared" si="89"/>
        <v>82</v>
      </c>
      <c r="O240" s="5">
        <v>82</v>
      </c>
      <c r="Q240" s="5">
        <v>5000</v>
      </c>
      <c r="R240" s="5">
        <v>600</v>
      </c>
      <c r="S240" s="4" t="b">
        <f t="shared" si="90"/>
        <v>1</v>
      </c>
      <c r="T240" s="4" t="b">
        <f t="shared" si="91"/>
        <v>1</v>
      </c>
      <c r="U240" s="4" t="b">
        <f t="shared" si="66"/>
        <v>1</v>
      </c>
      <c r="V240" s="4" t="b">
        <f t="shared" si="67"/>
        <v>1</v>
      </c>
    </row>
    <row r="241" spans="1:22" ht="15" customHeight="1" x14ac:dyDescent="0.2">
      <c r="A241" s="17"/>
      <c r="B241" s="18">
        <f t="shared" si="92"/>
        <v>233</v>
      </c>
      <c r="C241" s="24" t="s">
        <v>276</v>
      </c>
      <c r="D241" s="20">
        <v>638</v>
      </c>
      <c r="E241" s="21">
        <f>ROUND(D241/8,-0.3)</f>
        <v>80</v>
      </c>
      <c r="F241" s="21">
        <v>6000</v>
      </c>
      <c r="G241" s="21">
        <f t="shared" si="87"/>
        <v>4800</v>
      </c>
      <c r="H241" s="21">
        <v>500</v>
      </c>
      <c r="I241" s="21">
        <v>600</v>
      </c>
      <c r="J241" s="22">
        <f t="shared" si="88"/>
        <v>11900</v>
      </c>
      <c r="K241" s="4" t="s">
        <v>276</v>
      </c>
      <c r="L241" s="4" t="b">
        <f t="shared" si="68"/>
        <v>1</v>
      </c>
      <c r="M241" s="4">
        <v>638</v>
      </c>
      <c r="N241" s="5">
        <f t="shared" si="89"/>
        <v>80</v>
      </c>
      <c r="O241" s="5">
        <v>79.75</v>
      </c>
      <c r="Q241" s="5">
        <v>6000</v>
      </c>
      <c r="R241" s="5">
        <v>600</v>
      </c>
      <c r="S241" s="4" t="b">
        <f t="shared" si="90"/>
        <v>1</v>
      </c>
      <c r="T241" s="4" t="b">
        <f t="shared" si="91"/>
        <v>1</v>
      </c>
      <c r="U241" s="4" t="b">
        <f t="shared" si="66"/>
        <v>1</v>
      </c>
      <c r="V241" s="4" t="b">
        <f t="shared" si="67"/>
        <v>1</v>
      </c>
    </row>
    <row r="242" spans="1:22" ht="15" customHeight="1" x14ac:dyDescent="0.2">
      <c r="A242" s="17"/>
      <c r="B242" s="18"/>
      <c r="C242" s="27" t="s">
        <v>277</v>
      </c>
      <c r="D242" s="20"/>
      <c r="E242" s="21"/>
      <c r="F242" s="21"/>
      <c r="G242" s="21"/>
      <c r="H242" s="21"/>
      <c r="I242" s="21"/>
      <c r="J242" s="22"/>
      <c r="U242" s="4" t="b">
        <f t="shared" si="66"/>
        <v>1</v>
      </c>
      <c r="V242" s="4" t="b">
        <f t="shared" si="67"/>
        <v>1</v>
      </c>
    </row>
    <row r="243" spans="1:22" ht="16.5" x14ac:dyDescent="0.2">
      <c r="A243" s="17"/>
      <c r="B243" s="18">
        <f>B241+1</f>
        <v>234</v>
      </c>
      <c r="C243" s="24" t="s">
        <v>278</v>
      </c>
      <c r="D243" s="20">
        <v>170</v>
      </c>
      <c r="E243" s="21">
        <v>22</v>
      </c>
      <c r="F243" s="21">
        <v>5000</v>
      </c>
      <c r="G243" s="21">
        <f t="shared" ref="G243:G244" si="93">ROUND(60*E243,-0.3)</f>
        <v>1320</v>
      </c>
      <c r="H243" s="21">
        <v>500</v>
      </c>
      <c r="I243" s="21">
        <v>200</v>
      </c>
      <c r="J243" s="22">
        <f>SUM(F243:I243)</f>
        <v>7020</v>
      </c>
      <c r="K243" s="4" t="s">
        <v>278</v>
      </c>
      <c r="L243" s="4" t="b">
        <f t="shared" si="68"/>
        <v>1</v>
      </c>
      <c r="M243" s="4">
        <v>170</v>
      </c>
      <c r="N243" s="26">
        <f t="shared" ref="N243" si="94">ROUND(M243/8,-0.3)+1</f>
        <v>22</v>
      </c>
      <c r="O243" s="5">
        <v>22</v>
      </c>
      <c r="P243" s="26"/>
      <c r="Q243" s="5">
        <v>5000</v>
      </c>
      <c r="R243" s="5">
        <v>200</v>
      </c>
      <c r="S243" s="4" t="b">
        <f t="shared" ref="S243:S244" si="95">M243=D243</f>
        <v>1</v>
      </c>
      <c r="T243" s="4" t="b">
        <f t="shared" ref="T243:T244" si="96">E243=N243</f>
        <v>1</v>
      </c>
      <c r="U243" s="4" t="b">
        <f t="shared" si="66"/>
        <v>1</v>
      </c>
      <c r="V243" s="4" t="b">
        <f t="shared" si="67"/>
        <v>1</v>
      </c>
    </row>
    <row r="244" spans="1:22" ht="16.5" x14ac:dyDescent="0.2">
      <c r="A244" s="17"/>
      <c r="B244" s="18">
        <f t="shared" ref="B244" si="97">B243+1</f>
        <v>235</v>
      </c>
      <c r="C244" s="24" t="s">
        <v>279</v>
      </c>
      <c r="D244" s="20">
        <v>223</v>
      </c>
      <c r="E244" s="21">
        <f>ROUND(D244/8,-0.3)</f>
        <v>28</v>
      </c>
      <c r="F244" s="21">
        <v>5000</v>
      </c>
      <c r="G244" s="21">
        <f t="shared" si="93"/>
        <v>1680</v>
      </c>
      <c r="H244" s="21">
        <v>500</v>
      </c>
      <c r="I244" s="21">
        <v>200</v>
      </c>
      <c r="J244" s="22">
        <f>SUM(F244:I244)</f>
        <v>7380</v>
      </c>
      <c r="K244" s="4" t="s">
        <v>279</v>
      </c>
      <c r="L244" s="4" t="b">
        <f t="shared" si="68"/>
        <v>1</v>
      </c>
      <c r="M244" s="4">
        <v>223</v>
      </c>
      <c r="N244" s="5">
        <f t="shared" ref="N244" si="98">ROUND(M244/8,-0.3)</f>
        <v>28</v>
      </c>
      <c r="O244" s="5">
        <v>27.875</v>
      </c>
      <c r="Q244" s="5">
        <v>5000</v>
      </c>
      <c r="R244" s="5">
        <v>200</v>
      </c>
      <c r="S244" s="4" t="b">
        <f t="shared" si="95"/>
        <v>1</v>
      </c>
      <c r="T244" s="4" t="b">
        <f t="shared" si="96"/>
        <v>1</v>
      </c>
      <c r="U244" s="4" t="b">
        <f t="shared" si="66"/>
        <v>1</v>
      </c>
      <c r="V244" s="4" t="b">
        <f t="shared" si="67"/>
        <v>1</v>
      </c>
    </row>
    <row r="245" spans="1:22" ht="13.5" customHeight="1" x14ac:dyDescent="0.2">
      <c r="A245" s="17"/>
      <c r="B245" s="18"/>
      <c r="C245" s="27" t="s">
        <v>280</v>
      </c>
      <c r="D245" s="20"/>
      <c r="E245" s="21"/>
      <c r="F245" s="21"/>
      <c r="G245" s="21"/>
      <c r="H245" s="21"/>
      <c r="I245" s="21"/>
      <c r="J245" s="22"/>
      <c r="U245" s="4" t="b">
        <f t="shared" si="66"/>
        <v>1</v>
      </c>
      <c r="V245" s="4" t="b">
        <f t="shared" si="67"/>
        <v>1</v>
      </c>
    </row>
    <row r="246" spans="1:22" ht="15" customHeight="1" x14ac:dyDescent="0.2">
      <c r="A246" s="17"/>
      <c r="B246" s="18">
        <f>B244+1</f>
        <v>236</v>
      </c>
      <c r="C246" s="24" t="s">
        <v>281</v>
      </c>
      <c r="D246" s="20">
        <v>120</v>
      </c>
      <c r="E246" s="21">
        <f>ROUND(D246/8,-0.3)</f>
        <v>15</v>
      </c>
      <c r="F246" s="21">
        <v>5000</v>
      </c>
      <c r="G246" s="21">
        <f t="shared" ref="G246:G252" si="99">ROUND(60*E246,-0.3)</f>
        <v>900</v>
      </c>
      <c r="H246" s="21">
        <v>500</v>
      </c>
      <c r="I246" s="21"/>
      <c r="J246" s="22">
        <f t="shared" ref="J246:J252" si="100">SUM(F246:I246)</f>
        <v>6400</v>
      </c>
      <c r="K246" s="4" t="s">
        <v>281</v>
      </c>
      <c r="L246" s="4" t="b">
        <f t="shared" si="68"/>
        <v>1</v>
      </c>
      <c r="M246" s="4">
        <v>120</v>
      </c>
      <c r="N246" s="5">
        <f t="shared" ref="N246:N250" si="101">ROUND(M246/8,-0.3)</f>
        <v>15</v>
      </c>
      <c r="O246" s="5">
        <v>15</v>
      </c>
      <c r="Q246" s="5">
        <v>5000</v>
      </c>
      <c r="R246" s="5">
        <v>0</v>
      </c>
      <c r="S246" s="4" t="b">
        <f t="shared" ref="S246:S252" si="102">M246=D246</f>
        <v>1</v>
      </c>
      <c r="T246" s="4" t="b">
        <f t="shared" ref="T246:T252" si="103">E246=N246</f>
        <v>1</v>
      </c>
      <c r="U246" s="4" t="b">
        <f t="shared" si="66"/>
        <v>1</v>
      </c>
      <c r="V246" s="4" t="b">
        <f t="shared" si="67"/>
        <v>1</v>
      </c>
    </row>
    <row r="247" spans="1:22" s="31" customFormat="1" ht="15" customHeight="1" x14ac:dyDescent="0.2">
      <c r="A247" s="17"/>
      <c r="B247" s="18">
        <f t="shared" ref="B247:B252" si="104">B246+1</f>
        <v>237</v>
      </c>
      <c r="C247" s="24" t="s">
        <v>282</v>
      </c>
      <c r="D247" s="20">
        <v>292</v>
      </c>
      <c r="E247" s="21">
        <f>ROUND(D247/8,-0.3)</f>
        <v>37</v>
      </c>
      <c r="F247" s="21">
        <v>5000</v>
      </c>
      <c r="G247" s="21">
        <f t="shared" si="99"/>
        <v>2220</v>
      </c>
      <c r="H247" s="21">
        <v>500</v>
      </c>
      <c r="I247" s="21">
        <v>500</v>
      </c>
      <c r="J247" s="22">
        <f t="shared" si="100"/>
        <v>8220</v>
      </c>
      <c r="K247" s="4" t="s">
        <v>282</v>
      </c>
      <c r="L247" s="4" t="b">
        <f t="shared" si="68"/>
        <v>1</v>
      </c>
      <c r="M247" s="4">
        <v>292</v>
      </c>
      <c r="N247" s="5">
        <f t="shared" si="101"/>
        <v>37</v>
      </c>
      <c r="O247" s="5">
        <v>36.5</v>
      </c>
      <c r="P247" s="5"/>
      <c r="Q247" s="5">
        <v>5000</v>
      </c>
      <c r="R247" s="5">
        <v>500</v>
      </c>
      <c r="S247" s="4" t="b">
        <f t="shared" si="102"/>
        <v>1</v>
      </c>
      <c r="T247" s="4" t="b">
        <f t="shared" si="103"/>
        <v>1</v>
      </c>
      <c r="U247" s="4" t="b">
        <f t="shared" si="66"/>
        <v>1</v>
      </c>
      <c r="V247" s="4" t="b">
        <f t="shared" si="67"/>
        <v>1</v>
      </c>
    </row>
    <row r="248" spans="1:22" s="31" customFormat="1" ht="15" customHeight="1" x14ac:dyDescent="0.2">
      <c r="A248" s="17"/>
      <c r="B248" s="18">
        <f t="shared" si="104"/>
        <v>238</v>
      </c>
      <c r="C248" s="24" t="s">
        <v>283</v>
      </c>
      <c r="D248" s="20">
        <v>403</v>
      </c>
      <c r="E248" s="21">
        <v>51</v>
      </c>
      <c r="F248" s="21">
        <v>5000</v>
      </c>
      <c r="G248" s="21">
        <f t="shared" si="99"/>
        <v>3060</v>
      </c>
      <c r="H248" s="21">
        <v>500</v>
      </c>
      <c r="I248" s="21">
        <v>500</v>
      </c>
      <c r="J248" s="22">
        <f t="shared" si="100"/>
        <v>9060</v>
      </c>
      <c r="K248" s="4" t="s">
        <v>283</v>
      </c>
      <c r="L248" s="4" t="b">
        <f t="shared" si="68"/>
        <v>1</v>
      </c>
      <c r="M248" s="4">
        <v>403</v>
      </c>
      <c r="N248" s="26">
        <f t="shared" ref="N248" si="105">ROUND(M248/8,-0.3)+1</f>
        <v>51</v>
      </c>
      <c r="O248" s="5">
        <v>51</v>
      </c>
      <c r="P248" s="26"/>
      <c r="Q248" s="5">
        <v>5000</v>
      </c>
      <c r="R248" s="5">
        <v>500</v>
      </c>
      <c r="S248" s="4" t="b">
        <f t="shared" si="102"/>
        <v>1</v>
      </c>
      <c r="T248" s="4" t="b">
        <f t="shared" si="103"/>
        <v>1</v>
      </c>
      <c r="U248" s="4" t="b">
        <f t="shared" si="66"/>
        <v>1</v>
      </c>
      <c r="V248" s="4" t="b">
        <f t="shared" si="67"/>
        <v>1</v>
      </c>
    </row>
    <row r="249" spans="1:22" ht="16.5" x14ac:dyDescent="0.2">
      <c r="A249" s="17"/>
      <c r="B249" s="18">
        <f t="shared" si="104"/>
        <v>239</v>
      </c>
      <c r="C249" s="33" t="s">
        <v>284</v>
      </c>
      <c r="D249" s="20">
        <v>212</v>
      </c>
      <c r="E249" s="21">
        <f>ROUND(D249/8,-0.3)</f>
        <v>27</v>
      </c>
      <c r="F249" s="21">
        <v>13500</v>
      </c>
      <c r="G249" s="21">
        <f>ROUND(60*E249,-0.3)</f>
        <v>1620</v>
      </c>
      <c r="H249" s="21">
        <v>500</v>
      </c>
      <c r="I249" s="21"/>
      <c r="J249" s="22">
        <f t="shared" si="100"/>
        <v>15620</v>
      </c>
      <c r="K249" s="4" t="s">
        <v>284</v>
      </c>
      <c r="L249" s="4" t="b">
        <f t="shared" si="68"/>
        <v>1</v>
      </c>
      <c r="M249" s="4">
        <v>212</v>
      </c>
      <c r="N249" s="5">
        <f t="shared" si="101"/>
        <v>27</v>
      </c>
      <c r="O249" s="5">
        <v>26.5</v>
      </c>
      <c r="Q249" s="5">
        <v>13500</v>
      </c>
      <c r="R249" s="5">
        <v>0</v>
      </c>
      <c r="S249" s="4" t="b">
        <f t="shared" si="102"/>
        <v>1</v>
      </c>
      <c r="T249" s="4" t="b">
        <f t="shared" si="103"/>
        <v>1</v>
      </c>
      <c r="U249" s="4" t="b">
        <f t="shared" si="66"/>
        <v>1</v>
      </c>
      <c r="V249" s="4" t="b">
        <f t="shared" si="67"/>
        <v>1</v>
      </c>
    </row>
    <row r="250" spans="1:22" ht="16.5" x14ac:dyDescent="0.2">
      <c r="A250" s="17"/>
      <c r="B250" s="18">
        <f t="shared" si="104"/>
        <v>240</v>
      </c>
      <c r="C250" s="24" t="s">
        <v>285</v>
      </c>
      <c r="D250" s="20">
        <v>212</v>
      </c>
      <c r="E250" s="21">
        <f>ROUND(D250/8,-0.3)</f>
        <v>27</v>
      </c>
      <c r="F250" s="21">
        <v>13500</v>
      </c>
      <c r="G250" s="21">
        <f>ROUND(60*E250,-0.3)</f>
        <v>1620</v>
      </c>
      <c r="H250" s="21">
        <v>500</v>
      </c>
      <c r="I250" s="21"/>
      <c r="J250" s="22">
        <f t="shared" si="100"/>
        <v>15620</v>
      </c>
      <c r="K250" s="4" t="s">
        <v>285</v>
      </c>
      <c r="L250" s="4" t="b">
        <f t="shared" si="68"/>
        <v>1</v>
      </c>
      <c r="M250" s="4">
        <v>212</v>
      </c>
      <c r="N250" s="5">
        <f t="shared" si="101"/>
        <v>27</v>
      </c>
      <c r="O250" s="5">
        <v>26.5</v>
      </c>
      <c r="Q250" s="5">
        <v>13500</v>
      </c>
      <c r="R250" s="5">
        <v>0</v>
      </c>
      <c r="S250" s="4" t="b">
        <f t="shared" si="102"/>
        <v>1</v>
      </c>
      <c r="T250" s="4" t="b">
        <f t="shared" si="103"/>
        <v>1</v>
      </c>
      <c r="U250" s="4" t="b">
        <f t="shared" si="66"/>
        <v>1</v>
      </c>
      <c r="V250" s="4" t="b">
        <f t="shared" si="67"/>
        <v>1</v>
      </c>
    </row>
    <row r="251" spans="1:22" s="31" customFormat="1" ht="16.5" x14ac:dyDescent="0.2">
      <c r="A251" s="17" t="s">
        <v>286</v>
      </c>
      <c r="B251" s="18">
        <f t="shared" si="104"/>
        <v>241</v>
      </c>
      <c r="C251" s="24" t="s">
        <v>287</v>
      </c>
      <c r="D251" s="20">
        <v>234</v>
      </c>
      <c r="E251" s="21">
        <v>30</v>
      </c>
      <c r="F251" s="21">
        <v>5000</v>
      </c>
      <c r="G251" s="21">
        <f t="shared" si="99"/>
        <v>1800</v>
      </c>
      <c r="H251" s="21">
        <v>500</v>
      </c>
      <c r="I251" s="21">
        <v>500</v>
      </c>
      <c r="J251" s="22">
        <f t="shared" si="100"/>
        <v>7800</v>
      </c>
      <c r="K251" s="4" t="s">
        <v>287</v>
      </c>
      <c r="L251" s="4" t="b">
        <f t="shared" si="68"/>
        <v>1</v>
      </c>
      <c r="M251" s="4">
        <v>234</v>
      </c>
      <c r="N251" s="26">
        <f t="shared" ref="N251" si="106">ROUND(M251/8,-0.3)+1</f>
        <v>30</v>
      </c>
      <c r="O251" s="5">
        <v>30</v>
      </c>
      <c r="P251" s="26"/>
      <c r="Q251" s="5">
        <v>5000</v>
      </c>
      <c r="R251" s="5">
        <v>500</v>
      </c>
      <c r="S251" s="4" t="b">
        <f t="shared" si="102"/>
        <v>1</v>
      </c>
      <c r="T251" s="4" t="b">
        <f t="shared" si="103"/>
        <v>1</v>
      </c>
      <c r="U251" s="4" t="b">
        <f t="shared" si="66"/>
        <v>1</v>
      </c>
      <c r="V251" s="4" t="b">
        <f t="shared" si="67"/>
        <v>1</v>
      </c>
    </row>
    <row r="252" spans="1:22" s="31" customFormat="1" ht="16.5" x14ac:dyDescent="0.2">
      <c r="A252" s="17"/>
      <c r="B252" s="18">
        <f t="shared" si="104"/>
        <v>242</v>
      </c>
      <c r="C252" s="24" t="s">
        <v>288</v>
      </c>
      <c r="D252" s="20">
        <v>132</v>
      </c>
      <c r="E252" s="21">
        <f>ROUND(D252/8,-0.3)</f>
        <v>17</v>
      </c>
      <c r="F252" s="21">
        <v>7000</v>
      </c>
      <c r="G252" s="21">
        <f t="shared" si="99"/>
        <v>1020</v>
      </c>
      <c r="H252" s="21">
        <v>500</v>
      </c>
      <c r="I252" s="21">
        <v>500</v>
      </c>
      <c r="J252" s="22">
        <f t="shared" si="100"/>
        <v>9020</v>
      </c>
      <c r="K252" s="4" t="s">
        <v>288</v>
      </c>
      <c r="L252" s="4" t="b">
        <f t="shared" si="68"/>
        <v>1</v>
      </c>
      <c r="M252" s="4">
        <v>132</v>
      </c>
      <c r="N252" s="5">
        <f t="shared" ref="N252" si="107">ROUND(M252/8,-0.3)</f>
        <v>17</v>
      </c>
      <c r="O252" s="5">
        <v>16.5</v>
      </c>
      <c r="P252" s="5"/>
      <c r="Q252" s="5">
        <v>7000</v>
      </c>
      <c r="R252" s="5">
        <v>500</v>
      </c>
      <c r="S252" s="4" t="b">
        <f t="shared" si="102"/>
        <v>1</v>
      </c>
      <c r="T252" s="4" t="b">
        <f t="shared" si="103"/>
        <v>1</v>
      </c>
      <c r="U252" s="4" t="b">
        <f t="shared" si="66"/>
        <v>1</v>
      </c>
      <c r="V252" s="4" t="b">
        <f t="shared" si="67"/>
        <v>1</v>
      </c>
    </row>
  </sheetData>
  <autoFilter ref="A4:V252"/>
  <mergeCells count="21">
    <mergeCell ref="A217:A234"/>
    <mergeCell ref="A235:A250"/>
    <mergeCell ref="A251:A252"/>
    <mergeCell ref="A164:A166"/>
    <mergeCell ref="A167:A172"/>
    <mergeCell ref="A174:A178"/>
    <mergeCell ref="A179:A194"/>
    <mergeCell ref="A195:A212"/>
    <mergeCell ref="A213:A215"/>
    <mergeCell ref="A102:A107"/>
    <mergeCell ref="A108:A135"/>
    <mergeCell ref="A136:A140"/>
    <mergeCell ref="A141:A146"/>
    <mergeCell ref="A147:A149"/>
    <mergeCell ref="A150:A160"/>
    <mergeCell ref="A1:J1"/>
    <mergeCell ref="A2:J2"/>
    <mergeCell ref="A5:A23"/>
    <mergeCell ref="A24:A48"/>
    <mergeCell ref="A49:A58"/>
    <mergeCell ref="A59:A101"/>
  </mergeCells>
  <printOptions horizontalCentered="1"/>
  <pageMargins left="0.22" right="0.3" top="0.7" bottom="0.85" header="0.3" footer="0.16"/>
  <pageSetup paperSize="9" scale="76" orientation="portrait" horizontalDpi="300" verticalDpi="300" r:id="rId1"/>
  <headerFooter alignWithMargins="0">
    <oddHeader>&amp;R&amp;"Arial,Bold Italic"&amp;14Annex B</oddHeader>
    <oddFooter>&amp;R&amp;P</oddFooter>
  </headerFooter>
  <rowBreaks count="1" manualBreakCount="1">
    <brk id="19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PESFA Annex A</vt:lpstr>
      <vt:lpstr>PESFA Annex B Final</vt:lpstr>
      <vt:lpstr>'PESFA Annex A'!Print_Area</vt:lpstr>
      <vt:lpstr>'PESFA Annex B Final'!Print_Area</vt:lpstr>
      <vt:lpstr>'PESFA Annex B Final'!Print_Titles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</dc:creator>
  <cp:lastModifiedBy>joel</cp:lastModifiedBy>
  <dcterms:created xsi:type="dcterms:W3CDTF">2017-04-25T07:12:07Z</dcterms:created>
  <dcterms:modified xsi:type="dcterms:W3CDTF">2017-04-25T07:15:05Z</dcterms:modified>
</cp:coreProperties>
</file>